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0" yWindow="75" windowWidth="19805" windowHeight="728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644" i="1" l="1"/>
  <c r="F644" i="1"/>
  <c r="L643" i="1"/>
  <c r="K643" i="1"/>
  <c r="K642" i="1"/>
  <c r="L642" i="1" s="1"/>
  <c r="L641" i="1"/>
  <c r="K641" i="1"/>
  <c r="K640" i="1"/>
  <c r="L640" i="1" s="1"/>
  <c r="L639" i="1"/>
  <c r="K639" i="1"/>
  <c r="K638" i="1"/>
  <c r="L638" i="1" s="1"/>
  <c r="L637" i="1"/>
  <c r="K637" i="1"/>
  <c r="K636" i="1"/>
  <c r="L636" i="1" s="1"/>
  <c r="L635" i="1"/>
  <c r="K635" i="1"/>
  <c r="K634" i="1"/>
  <c r="L634" i="1" s="1"/>
  <c r="L633" i="1"/>
  <c r="K633" i="1"/>
  <c r="K632" i="1"/>
  <c r="L632" i="1" s="1"/>
  <c r="L631" i="1"/>
  <c r="K631" i="1"/>
  <c r="K630" i="1"/>
  <c r="L630" i="1" s="1"/>
  <c r="L629" i="1"/>
  <c r="K629" i="1"/>
  <c r="K628" i="1"/>
  <c r="L628" i="1" s="1"/>
  <c r="L627" i="1"/>
  <c r="K627" i="1"/>
  <c r="K626" i="1"/>
  <c r="L626" i="1" s="1"/>
  <c r="L625" i="1"/>
  <c r="K625" i="1"/>
  <c r="K624" i="1"/>
  <c r="L624" i="1" s="1"/>
  <c r="L623" i="1"/>
  <c r="K623" i="1"/>
  <c r="K622" i="1"/>
  <c r="L622" i="1" s="1"/>
  <c r="L621" i="1"/>
  <c r="K621" i="1"/>
  <c r="K620" i="1"/>
  <c r="L620" i="1" s="1"/>
  <c r="L619" i="1"/>
  <c r="K619" i="1"/>
  <c r="K618" i="1"/>
  <c r="L618" i="1" s="1"/>
  <c r="L617" i="1"/>
  <c r="K617" i="1"/>
  <c r="K616" i="1"/>
  <c r="L616" i="1" s="1"/>
  <c r="L615" i="1"/>
  <c r="K615" i="1"/>
  <c r="K614" i="1"/>
  <c r="L614" i="1" s="1"/>
  <c r="L613" i="1"/>
  <c r="K613" i="1"/>
  <c r="K612" i="1"/>
  <c r="L612" i="1" s="1"/>
  <c r="L611" i="1"/>
  <c r="K611" i="1"/>
  <c r="K610" i="1"/>
  <c r="L610" i="1" s="1"/>
  <c r="L609" i="1"/>
  <c r="K609" i="1"/>
  <c r="K608" i="1"/>
  <c r="L608" i="1" s="1"/>
  <c r="L607" i="1"/>
  <c r="K607" i="1"/>
  <c r="K606" i="1"/>
  <c r="L606" i="1" s="1"/>
  <c r="L605" i="1"/>
  <c r="K605" i="1"/>
  <c r="K604" i="1"/>
  <c r="L604" i="1" s="1"/>
  <c r="L603" i="1"/>
  <c r="K603" i="1"/>
  <c r="K602" i="1"/>
  <c r="L602" i="1" s="1"/>
  <c r="L601" i="1"/>
  <c r="K601" i="1"/>
  <c r="K600" i="1"/>
  <c r="L600" i="1" s="1"/>
  <c r="L599" i="1"/>
  <c r="K599" i="1"/>
  <c r="K598" i="1"/>
  <c r="L598" i="1" s="1"/>
  <c r="L597" i="1"/>
  <c r="K597" i="1"/>
  <c r="K596" i="1"/>
  <c r="L596" i="1" s="1"/>
  <c r="L595" i="1"/>
  <c r="K595" i="1"/>
  <c r="K594" i="1"/>
  <c r="L594" i="1" s="1"/>
  <c r="L593" i="1"/>
  <c r="K593" i="1"/>
  <c r="K592" i="1"/>
  <c r="L592" i="1" s="1"/>
  <c r="L591" i="1"/>
  <c r="K591" i="1"/>
  <c r="K590" i="1"/>
  <c r="L590" i="1" s="1"/>
  <c r="L589" i="1"/>
  <c r="K589" i="1"/>
  <c r="K588" i="1"/>
  <c r="L588" i="1" s="1"/>
  <c r="L587" i="1"/>
  <c r="K587" i="1"/>
  <c r="K586" i="1"/>
  <c r="L586" i="1" s="1"/>
  <c r="L585" i="1"/>
  <c r="K585" i="1"/>
  <c r="K584" i="1"/>
  <c r="L584" i="1" s="1"/>
  <c r="L583" i="1"/>
  <c r="K583" i="1"/>
  <c r="K582" i="1"/>
  <c r="L582" i="1" s="1"/>
  <c r="L581" i="1"/>
  <c r="K581" i="1"/>
  <c r="K580" i="1"/>
  <c r="L580" i="1" s="1"/>
  <c r="L579" i="1"/>
  <c r="K579" i="1"/>
  <c r="E579" i="1"/>
  <c r="D579" i="1"/>
  <c r="L578" i="1"/>
  <c r="K578" i="1"/>
  <c r="K577" i="1"/>
  <c r="L577" i="1" s="1"/>
  <c r="L576" i="1"/>
  <c r="K576" i="1"/>
  <c r="J575" i="1"/>
  <c r="K575" i="1" s="1"/>
  <c r="L575" i="1" s="1"/>
  <c r="J574" i="1"/>
  <c r="K574" i="1" s="1"/>
  <c r="L574" i="1" s="1"/>
  <c r="L573" i="1"/>
  <c r="K573" i="1"/>
  <c r="J573" i="1"/>
  <c r="K572" i="1"/>
  <c r="L572" i="1" s="1"/>
  <c r="J572" i="1"/>
  <c r="J571" i="1"/>
  <c r="K571" i="1" s="1"/>
  <c r="L571" i="1" s="1"/>
  <c r="J570" i="1"/>
  <c r="K570" i="1" s="1"/>
  <c r="L570" i="1" s="1"/>
  <c r="L569" i="1"/>
  <c r="K569" i="1"/>
  <c r="J569" i="1"/>
  <c r="K568" i="1"/>
  <c r="L568" i="1" s="1"/>
  <c r="J568" i="1"/>
  <c r="J567" i="1"/>
  <c r="K567" i="1" s="1"/>
  <c r="L567" i="1" s="1"/>
  <c r="J566" i="1"/>
  <c r="K566" i="1" s="1"/>
  <c r="L566" i="1" s="1"/>
  <c r="L565" i="1"/>
  <c r="K565" i="1"/>
  <c r="J565" i="1"/>
  <c r="K564" i="1"/>
  <c r="L564" i="1" s="1"/>
  <c r="J564" i="1"/>
  <c r="J563" i="1"/>
  <c r="K563" i="1" s="1"/>
  <c r="L563" i="1" s="1"/>
  <c r="J562" i="1"/>
  <c r="K562" i="1" s="1"/>
  <c r="L562" i="1" s="1"/>
  <c r="L561" i="1"/>
  <c r="K561" i="1"/>
  <c r="J561" i="1"/>
  <c r="K560" i="1"/>
  <c r="L560" i="1" s="1"/>
  <c r="J560" i="1"/>
  <c r="J559" i="1"/>
  <c r="K559" i="1" s="1"/>
  <c r="L559" i="1" s="1"/>
  <c r="J558" i="1"/>
  <c r="K558" i="1" s="1"/>
  <c r="L558" i="1" s="1"/>
  <c r="L557" i="1"/>
  <c r="K557" i="1"/>
  <c r="J557" i="1"/>
  <c r="K556" i="1"/>
  <c r="L556" i="1" s="1"/>
  <c r="J556" i="1"/>
  <c r="J555" i="1"/>
  <c r="K555" i="1" s="1"/>
  <c r="L555" i="1" s="1"/>
  <c r="J554" i="1"/>
  <c r="K554" i="1" s="1"/>
  <c r="L554" i="1" s="1"/>
  <c r="L553" i="1"/>
  <c r="K553" i="1"/>
  <c r="J553" i="1"/>
  <c r="K552" i="1"/>
  <c r="L552" i="1" s="1"/>
  <c r="J552" i="1"/>
  <c r="J551" i="1"/>
  <c r="K551" i="1" s="1"/>
  <c r="L551" i="1" s="1"/>
  <c r="J550" i="1"/>
  <c r="K550" i="1" s="1"/>
  <c r="L550" i="1" s="1"/>
  <c r="L549" i="1"/>
  <c r="K549" i="1"/>
  <c r="J549" i="1"/>
  <c r="K548" i="1"/>
  <c r="L548" i="1" s="1"/>
  <c r="L547" i="1"/>
  <c r="K547" i="1"/>
  <c r="K546" i="1"/>
  <c r="L546" i="1" s="1"/>
  <c r="L545" i="1"/>
  <c r="K545" i="1"/>
  <c r="K544" i="1"/>
  <c r="L544" i="1" s="1"/>
  <c r="L543" i="1"/>
  <c r="K543" i="1"/>
  <c r="K542" i="1"/>
  <c r="L542" i="1" s="1"/>
  <c r="L541" i="1"/>
  <c r="K541" i="1"/>
  <c r="L540" i="1"/>
  <c r="K540" i="1"/>
  <c r="L539" i="1"/>
  <c r="K539" i="1"/>
  <c r="K538" i="1"/>
  <c r="L538" i="1" s="1"/>
  <c r="L537" i="1"/>
  <c r="K537" i="1"/>
  <c r="K536" i="1"/>
  <c r="L536" i="1" s="1"/>
  <c r="L535" i="1"/>
  <c r="K535" i="1"/>
  <c r="K534" i="1"/>
  <c r="L534" i="1" s="1"/>
  <c r="L533" i="1"/>
  <c r="K533" i="1"/>
  <c r="K532" i="1"/>
  <c r="L532" i="1" s="1"/>
  <c r="L531" i="1"/>
  <c r="K531" i="1"/>
  <c r="K530" i="1"/>
  <c r="L530" i="1" s="1"/>
  <c r="L529" i="1"/>
  <c r="K529" i="1"/>
  <c r="K528" i="1"/>
  <c r="L528" i="1" s="1"/>
  <c r="L527" i="1"/>
  <c r="K527" i="1"/>
  <c r="K526" i="1"/>
  <c r="L526" i="1" s="1"/>
  <c r="L525" i="1"/>
  <c r="K525" i="1"/>
  <c r="L524" i="1"/>
  <c r="K524" i="1"/>
  <c r="L523" i="1"/>
  <c r="K523" i="1"/>
  <c r="K522" i="1"/>
  <c r="L522" i="1" s="1"/>
  <c r="L521" i="1"/>
  <c r="K521" i="1"/>
  <c r="K520" i="1"/>
  <c r="L520" i="1" s="1"/>
  <c r="L519" i="1"/>
  <c r="K519" i="1"/>
  <c r="K518" i="1"/>
  <c r="L518" i="1" s="1"/>
  <c r="L517" i="1"/>
  <c r="K517" i="1"/>
  <c r="K516" i="1"/>
  <c r="L516" i="1" s="1"/>
  <c r="L515" i="1"/>
  <c r="K515" i="1"/>
  <c r="K514" i="1"/>
  <c r="L514" i="1" s="1"/>
  <c r="L513" i="1"/>
  <c r="K513" i="1"/>
  <c r="K512" i="1"/>
  <c r="L512" i="1" s="1"/>
  <c r="L511" i="1"/>
  <c r="K511" i="1"/>
  <c r="K510" i="1"/>
  <c r="L510" i="1" s="1"/>
  <c r="L509" i="1"/>
  <c r="K509" i="1"/>
  <c r="L508" i="1"/>
  <c r="K508" i="1"/>
  <c r="J507" i="1"/>
  <c r="K507" i="1" s="1"/>
  <c r="L507" i="1" s="1"/>
  <c r="L506" i="1"/>
  <c r="K506" i="1"/>
  <c r="J506" i="1"/>
  <c r="L505" i="1"/>
  <c r="K505" i="1"/>
  <c r="J505" i="1"/>
  <c r="J504" i="1"/>
  <c r="K504" i="1" s="1"/>
  <c r="L504" i="1" s="1"/>
  <c r="J503" i="1"/>
  <c r="K503" i="1" s="1"/>
  <c r="L503" i="1" s="1"/>
  <c r="K502" i="1"/>
  <c r="L502" i="1" s="1"/>
  <c r="J502" i="1"/>
  <c r="K501" i="1"/>
  <c r="L501" i="1" s="1"/>
  <c r="J501" i="1"/>
  <c r="J500" i="1"/>
  <c r="K500" i="1" s="1"/>
  <c r="L500" i="1" s="1"/>
  <c r="L499" i="1"/>
  <c r="J499" i="1"/>
  <c r="K499" i="1" s="1"/>
  <c r="K498" i="1"/>
  <c r="L498" i="1" s="1"/>
  <c r="J498" i="1"/>
  <c r="J497" i="1"/>
  <c r="K497" i="1" s="1"/>
  <c r="L497" i="1" s="1"/>
  <c r="J496" i="1"/>
  <c r="K496" i="1" s="1"/>
  <c r="L496" i="1" s="1"/>
  <c r="J495" i="1"/>
  <c r="K495" i="1" s="1"/>
  <c r="L495" i="1" s="1"/>
  <c r="K494" i="1"/>
  <c r="L494" i="1" s="1"/>
  <c r="J494" i="1"/>
  <c r="J493" i="1"/>
  <c r="K493" i="1" s="1"/>
  <c r="L493" i="1" s="1"/>
  <c r="K492" i="1"/>
  <c r="L492" i="1" s="1"/>
  <c r="J492" i="1"/>
  <c r="J491" i="1"/>
  <c r="K491" i="1" s="1"/>
  <c r="L491" i="1" s="1"/>
  <c r="L490" i="1"/>
  <c r="K490" i="1"/>
  <c r="J490" i="1"/>
  <c r="K489" i="1"/>
  <c r="L489" i="1" s="1"/>
  <c r="J489" i="1"/>
  <c r="J488" i="1"/>
  <c r="K488" i="1" s="1"/>
  <c r="L488" i="1" s="1"/>
  <c r="J487" i="1"/>
  <c r="K487" i="1" s="1"/>
  <c r="L487" i="1" s="1"/>
  <c r="K486" i="1"/>
  <c r="L486" i="1" s="1"/>
  <c r="J486" i="1"/>
  <c r="K485" i="1"/>
  <c r="L485" i="1" s="1"/>
  <c r="J485" i="1"/>
  <c r="J484" i="1"/>
  <c r="K484" i="1" s="1"/>
  <c r="L484" i="1" s="1"/>
  <c r="L483" i="1"/>
  <c r="J483" i="1"/>
  <c r="K483" i="1" s="1"/>
  <c r="K482" i="1"/>
  <c r="L482" i="1" s="1"/>
  <c r="J482" i="1"/>
  <c r="J481" i="1"/>
  <c r="K481" i="1" s="1"/>
  <c r="L481" i="1" s="1"/>
  <c r="J480" i="1"/>
  <c r="K480" i="1" s="1"/>
  <c r="L480" i="1" s="1"/>
  <c r="L479" i="1"/>
  <c r="K479" i="1"/>
  <c r="K478" i="1"/>
  <c r="L478" i="1" s="1"/>
  <c r="L477" i="1"/>
  <c r="K477" i="1"/>
  <c r="E476" i="1"/>
  <c r="K476" i="1" s="1"/>
  <c r="L476" i="1" s="1"/>
  <c r="D476" i="1"/>
  <c r="K475" i="1"/>
  <c r="L475" i="1" s="1"/>
  <c r="L474" i="1"/>
  <c r="K474" i="1"/>
  <c r="K473" i="1"/>
  <c r="L473" i="1" s="1"/>
  <c r="L472" i="1"/>
  <c r="K472" i="1"/>
  <c r="K471" i="1"/>
  <c r="L471" i="1" s="1"/>
  <c r="L470" i="1"/>
  <c r="K470" i="1"/>
  <c r="K469" i="1"/>
  <c r="L469" i="1" s="1"/>
  <c r="L468" i="1"/>
  <c r="K468" i="1"/>
  <c r="L467" i="1"/>
  <c r="K467" i="1"/>
  <c r="L466" i="1"/>
  <c r="K466" i="1"/>
  <c r="K465" i="1"/>
  <c r="L465" i="1" s="1"/>
  <c r="L464" i="1"/>
  <c r="K464" i="1"/>
  <c r="K463" i="1"/>
  <c r="L463" i="1" s="1"/>
  <c r="L462" i="1"/>
  <c r="K462" i="1"/>
  <c r="K461" i="1"/>
  <c r="L461" i="1" s="1"/>
  <c r="L460" i="1"/>
  <c r="K460" i="1"/>
  <c r="K459" i="1"/>
  <c r="L459" i="1" s="1"/>
  <c r="L458" i="1"/>
  <c r="K458" i="1"/>
  <c r="K457" i="1"/>
  <c r="L457" i="1" s="1"/>
  <c r="L456" i="1"/>
  <c r="K456" i="1"/>
  <c r="K455" i="1"/>
  <c r="L455" i="1" s="1"/>
  <c r="L454" i="1"/>
  <c r="K454" i="1"/>
  <c r="K453" i="1"/>
  <c r="L453" i="1" s="1"/>
  <c r="L452" i="1"/>
  <c r="K452" i="1"/>
  <c r="L451" i="1"/>
  <c r="K451" i="1"/>
  <c r="L450" i="1"/>
  <c r="K450" i="1"/>
  <c r="K449" i="1"/>
  <c r="L449" i="1" s="1"/>
  <c r="L448" i="1"/>
  <c r="K448" i="1"/>
  <c r="K447" i="1"/>
  <c r="L447" i="1" s="1"/>
  <c r="L446" i="1"/>
  <c r="K446" i="1"/>
  <c r="J445" i="1"/>
  <c r="K445" i="1" s="1"/>
  <c r="L445" i="1" s="1"/>
  <c r="K444" i="1"/>
  <c r="L444" i="1" s="1"/>
  <c r="K443" i="1"/>
  <c r="L443" i="1" s="1"/>
  <c r="J442" i="1"/>
  <c r="K442" i="1" s="1"/>
  <c r="L442" i="1" s="1"/>
  <c r="J441" i="1"/>
  <c r="K441" i="1" s="1"/>
  <c r="L441" i="1" s="1"/>
  <c r="L440" i="1"/>
  <c r="K440" i="1"/>
  <c r="J440" i="1"/>
  <c r="J439" i="1"/>
  <c r="K439" i="1" s="1"/>
  <c r="L439" i="1" s="1"/>
  <c r="K438" i="1"/>
  <c r="L438" i="1" s="1"/>
  <c r="J438" i="1"/>
  <c r="J437" i="1"/>
  <c r="K437" i="1" s="1"/>
  <c r="L437" i="1" s="1"/>
  <c r="L436" i="1"/>
  <c r="K436" i="1"/>
  <c r="J436" i="1"/>
  <c r="K435" i="1"/>
  <c r="L435" i="1" s="1"/>
  <c r="J435" i="1"/>
  <c r="J434" i="1"/>
  <c r="K434" i="1" s="1"/>
  <c r="L434" i="1" s="1"/>
  <c r="J433" i="1"/>
  <c r="K433" i="1" s="1"/>
  <c r="L433" i="1" s="1"/>
  <c r="K432" i="1"/>
  <c r="L432" i="1" s="1"/>
  <c r="J432" i="1"/>
  <c r="J431" i="1"/>
  <c r="K431" i="1" s="1"/>
  <c r="L431" i="1" s="1"/>
  <c r="K430" i="1"/>
  <c r="L430" i="1" s="1"/>
  <c r="J430" i="1"/>
  <c r="J429" i="1"/>
  <c r="K429" i="1" s="1"/>
  <c r="L429" i="1" s="1"/>
  <c r="K428" i="1"/>
  <c r="L428" i="1" s="1"/>
  <c r="J428" i="1"/>
  <c r="J427" i="1"/>
  <c r="K427" i="1" s="1"/>
  <c r="L427" i="1" s="1"/>
  <c r="J426" i="1"/>
  <c r="K426" i="1" s="1"/>
  <c r="L426" i="1" s="1"/>
  <c r="J425" i="1"/>
  <c r="K425" i="1" s="1"/>
  <c r="L425" i="1" s="1"/>
  <c r="K424" i="1"/>
  <c r="L424" i="1" s="1"/>
  <c r="J424" i="1"/>
  <c r="J423" i="1"/>
  <c r="K423" i="1" s="1"/>
  <c r="L423" i="1" s="1"/>
  <c r="K422" i="1"/>
  <c r="L422" i="1" s="1"/>
  <c r="J422" i="1"/>
  <c r="J421" i="1"/>
  <c r="K421" i="1" s="1"/>
  <c r="L421" i="1" s="1"/>
  <c r="K420" i="1"/>
  <c r="L420" i="1" s="1"/>
  <c r="J420" i="1"/>
  <c r="J419" i="1"/>
  <c r="K419" i="1" s="1"/>
  <c r="L419" i="1" s="1"/>
  <c r="J418" i="1"/>
  <c r="K418" i="1" s="1"/>
  <c r="L418" i="1" s="1"/>
  <c r="L417" i="1"/>
  <c r="J417" i="1"/>
  <c r="K417" i="1" s="1"/>
  <c r="K416" i="1"/>
  <c r="L416" i="1" s="1"/>
  <c r="J416" i="1"/>
  <c r="G415" i="1"/>
  <c r="G644" i="1" s="1"/>
  <c r="K414" i="1"/>
  <c r="L414" i="1" s="1"/>
  <c r="L413" i="1"/>
  <c r="K413" i="1"/>
  <c r="K412" i="1"/>
  <c r="L412" i="1" s="1"/>
  <c r="K411" i="1"/>
  <c r="L411" i="1" s="1"/>
  <c r="J411" i="1"/>
  <c r="J410" i="1"/>
  <c r="K410" i="1" s="1"/>
  <c r="L410" i="1" s="1"/>
  <c r="J409" i="1"/>
  <c r="K409" i="1" s="1"/>
  <c r="L409" i="1" s="1"/>
  <c r="J408" i="1"/>
  <c r="K408" i="1" s="1"/>
  <c r="L408" i="1" s="1"/>
  <c r="K407" i="1"/>
  <c r="L407" i="1" s="1"/>
  <c r="J407" i="1"/>
  <c r="J406" i="1"/>
  <c r="K406" i="1" s="1"/>
  <c r="L406" i="1" s="1"/>
  <c r="K405" i="1"/>
  <c r="L405" i="1" s="1"/>
  <c r="J405" i="1"/>
  <c r="J404" i="1"/>
  <c r="K404" i="1" s="1"/>
  <c r="L404" i="1" s="1"/>
  <c r="K403" i="1"/>
  <c r="L403" i="1" s="1"/>
  <c r="J403" i="1"/>
  <c r="J402" i="1"/>
  <c r="K402" i="1" s="1"/>
  <c r="L402" i="1" s="1"/>
  <c r="J401" i="1"/>
  <c r="K401" i="1" s="1"/>
  <c r="L401" i="1" s="1"/>
  <c r="L400" i="1"/>
  <c r="J400" i="1"/>
  <c r="K400" i="1" s="1"/>
  <c r="K399" i="1"/>
  <c r="L399" i="1" s="1"/>
  <c r="J399" i="1"/>
  <c r="L398" i="1"/>
  <c r="J398" i="1"/>
  <c r="K398" i="1" s="1"/>
  <c r="J397" i="1"/>
  <c r="K397" i="1" s="1"/>
  <c r="L397" i="1" s="1"/>
  <c r="J396" i="1"/>
  <c r="K396" i="1" s="1"/>
  <c r="L396" i="1" s="1"/>
  <c r="K395" i="1"/>
  <c r="L395" i="1" s="1"/>
  <c r="J395" i="1"/>
  <c r="J394" i="1"/>
  <c r="K394" i="1" s="1"/>
  <c r="L394" i="1" s="1"/>
  <c r="J393" i="1"/>
  <c r="K393" i="1" s="1"/>
  <c r="L393" i="1" s="1"/>
  <c r="L392" i="1"/>
  <c r="J392" i="1"/>
  <c r="K392" i="1" s="1"/>
  <c r="K391" i="1"/>
  <c r="L391" i="1" s="1"/>
  <c r="J391" i="1"/>
  <c r="L390" i="1"/>
  <c r="J390" i="1"/>
  <c r="K390" i="1" s="1"/>
  <c r="J389" i="1"/>
  <c r="K389" i="1" s="1"/>
  <c r="L389" i="1" s="1"/>
  <c r="J388" i="1"/>
  <c r="K388" i="1" s="1"/>
  <c r="L388" i="1" s="1"/>
  <c r="K387" i="1"/>
  <c r="L387" i="1" s="1"/>
  <c r="J387" i="1"/>
  <c r="J386" i="1"/>
  <c r="K386" i="1" s="1"/>
  <c r="L386" i="1" s="1"/>
  <c r="J385" i="1"/>
  <c r="K385" i="1" s="1"/>
  <c r="L385" i="1" s="1"/>
  <c r="J384" i="1"/>
  <c r="E384" i="1"/>
  <c r="J383" i="1"/>
  <c r="K383" i="1" s="1"/>
  <c r="L383" i="1" s="1"/>
  <c r="L382" i="1"/>
  <c r="K382" i="1"/>
  <c r="J382" i="1"/>
  <c r="L381" i="1"/>
  <c r="K381" i="1"/>
  <c r="J381" i="1"/>
  <c r="J380" i="1"/>
  <c r="K380" i="1" s="1"/>
  <c r="L380" i="1" s="1"/>
  <c r="L379" i="1"/>
  <c r="J379" i="1"/>
  <c r="K379" i="1" s="1"/>
  <c r="L378" i="1"/>
  <c r="K378" i="1"/>
  <c r="J378" i="1"/>
  <c r="J377" i="1"/>
  <c r="K377" i="1" s="1"/>
  <c r="L377" i="1" s="1"/>
  <c r="K376" i="1"/>
  <c r="L376" i="1" s="1"/>
  <c r="J376" i="1"/>
  <c r="J375" i="1"/>
  <c r="K375" i="1" s="1"/>
  <c r="L375" i="1" s="1"/>
  <c r="L374" i="1"/>
  <c r="K374" i="1"/>
  <c r="J374" i="1"/>
  <c r="K373" i="1"/>
  <c r="L373" i="1" s="1"/>
  <c r="J373" i="1"/>
  <c r="J372" i="1"/>
  <c r="K372" i="1" s="1"/>
  <c r="L372" i="1" s="1"/>
  <c r="L371" i="1"/>
  <c r="J371" i="1"/>
  <c r="K371" i="1" s="1"/>
  <c r="K370" i="1"/>
  <c r="L370" i="1" s="1"/>
  <c r="J370" i="1"/>
  <c r="J369" i="1"/>
  <c r="K369" i="1" s="1"/>
  <c r="L369" i="1" s="1"/>
  <c r="K368" i="1"/>
  <c r="L368" i="1" s="1"/>
  <c r="J368" i="1"/>
  <c r="J367" i="1"/>
  <c r="K367" i="1" s="1"/>
  <c r="L367" i="1" s="1"/>
  <c r="L366" i="1"/>
  <c r="K366" i="1"/>
  <c r="J366" i="1"/>
  <c r="K365" i="1"/>
  <c r="L365" i="1" s="1"/>
  <c r="J365" i="1"/>
  <c r="J364" i="1"/>
  <c r="K364" i="1" s="1"/>
  <c r="L364" i="1" s="1"/>
  <c r="L363" i="1"/>
  <c r="J363" i="1"/>
  <c r="K363" i="1" s="1"/>
  <c r="K362" i="1"/>
  <c r="L362" i="1" s="1"/>
  <c r="J362" i="1"/>
  <c r="K361" i="1"/>
  <c r="L361" i="1" s="1"/>
  <c r="J361" i="1"/>
  <c r="K360" i="1"/>
  <c r="L360" i="1" s="1"/>
  <c r="J360" i="1"/>
  <c r="L359" i="1"/>
  <c r="J359" i="1"/>
  <c r="K359" i="1" s="1"/>
  <c r="L358" i="1"/>
  <c r="K358" i="1"/>
  <c r="J358" i="1"/>
  <c r="K357" i="1"/>
  <c r="L357" i="1" s="1"/>
  <c r="J357" i="1"/>
  <c r="K356" i="1"/>
  <c r="L356" i="1" s="1"/>
  <c r="K355" i="1"/>
  <c r="L355" i="1" s="1"/>
  <c r="J355" i="1"/>
  <c r="J354" i="1"/>
  <c r="K354" i="1" s="1"/>
  <c r="L354" i="1" s="1"/>
  <c r="J353" i="1"/>
  <c r="K353" i="1" s="1"/>
  <c r="L353" i="1" s="1"/>
  <c r="L352" i="1"/>
  <c r="J352" i="1"/>
  <c r="K352" i="1" s="1"/>
  <c r="K351" i="1"/>
  <c r="L351" i="1" s="1"/>
  <c r="J351" i="1"/>
  <c r="L350" i="1"/>
  <c r="J350" i="1"/>
  <c r="K350" i="1" s="1"/>
  <c r="K349" i="1"/>
  <c r="L349" i="1" s="1"/>
  <c r="J349" i="1"/>
  <c r="J348" i="1"/>
  <c r="K348" i="1" s="1"/>
  <c r="L348" i="1" s="1"/>
  <c r="K347" i="1"/>
  <c r="L347" i="1" s="1"/>
  <c r="J347" i="1"/>
  <c r="J346" i="1"/>
  <c r="K346" i="1" s="1"/>
  <c r="L346" i="1" s="1"/>
  <c r="J345" i="1"/>
  <c r="K345" i="1" s="1"/>
  <c r="L345" i="1" s="1"/>
  <c r="L344" i="1"/>
  <c r="J344" i="1"/>
  <c r="K344" i="1" s="1"/>
  <c r="K343" i="1"/>
  <c r="L343" i="1" s="1"/>
  <c r="J343" i="1"/>
  <c r="L342" i="1"/>
  <c r="J342" i="1"/>
  <c r="K342" i="1" s="1"/>
  <c r="K341" i="1"/>
  <c r="L341" i="1" s="1"/>
  <c r="J341" i="1"/>
  <c r="J340" i="1"/>
  <c r="K340" i="1" s="1"/>
  <c r="L340" i="1" s="1"/>
  <c r="K339" i="1"/>
  <c r="L339" i="1" s="1"/>
  <c r="J339" i="1"/>
  <c r="J338" i="1"/>
  <c r="K338" i="1" s="1"/>
  <c r="L338" i="1" s="1"/>
  <c r="J337" i="1"/>
  <c r="K337" i="1" s="1"/>
  <c r="L337" i="1" s="1"/>
  <c r="L336" i="1"/>
  <c r="J336" i="1"/>
  <c r="K336" i="1" s="1"/>
  <c r="K335" i="1"/>
  <c r="L335" i="1" s="1"/>
  <c r="J335" i="1"/>
  <c r="L334" i="1"/>
  <c r="J334" i="1"/>
  <c r="K334" i="1" s="1"/>
  <c r="J333" i="1"/>
  <c r="K333" i="1" s="1"/>
  <c r="L333" i="1" s="1"/>
  <c r="J332" i="1"/>
  <c r="K332" i="1" s="1"/>
  <c r="L332" i="1" s="1"/>
  <c r="K331" i="1"/>
  <c r="L331" i="1" s="1"/>
  <c r="J331" i="1"/>
  <c r="J330" i="1"/>
  <c r="K330" i="1" s="1"/>
  <c r="L330" i="1" s="1"/>
  <c r="J329" i="1"/>
  <c r="K329" i="1" s="1"/>
  <c r="L329" i="1" s="1"/>
  <c r="L328" i="1"/>
  <c r="J328" i="1"/>
  <c r="K328" i="1" s="1"/>
  <c r="K327" i="1"/>
  <c r="L327" i="1" s="1"/>
  <c r="K326" i="1"/>
  <c r="L326" i="1" s="1"/>
  <c r="J326" i="1"/>
  <c r="J325" i="1"/>
  <c r="K325" i="1" s="1"/>
  <c r="L325" i="1" s="1"/>
  <c r="K324" i="1"/>
  <c r="L324" i="1" s="1"/>
  <c r="J324" i="1"/>
  <c r="J323" i="1"/>
  <c r="K323" i="1" s="1"/>
  <c r="L323" i="1" s="1"/>
  <c r="J322" i="1"/>
  <c r="K322" i="1" s="1"/>
  <c r="L322" i="1" s="1"/>
  <c r="J321" i="1"/>
  <c r="K321" i="1" s="1"/>
  <c r="L321" i="1" s="1"/>
  <c r="K320" i="1"/>
  <c r="L320" i="1" s="1"/>
  <c r="J320" i="1"/>
  <c r="J319" i="1"/>
  <c r="K319" i="1" s="1"/>
  <c r="L319" i="1" s="1"/>
  <c r="K318" i="1"/>
  <c r="L318" i="1" s="1"/>
  <c r="J318" i="1"/>
  <c r="J317" i="1"/>
  <c r="K317" i="1" s="1"/>
  <c r="L317" i="1" s="1"/>
  <c r="K316" i="1"/>
  <c r="L316" i="1" s="1"/>
  <c r="J316" i="1"/>
  <c r="J315" i="1"/>
  <c r="K315" i="1" s="1"/>
  <c r="L315" i="1" s="1"/>
  <c r="J314" i="1"/>
  <c r="K314" i="1" s="1"/>
  <c r="L314" i="1" s="1"/>
  <c r="J313" i="1"/>
  <c r="K313" i="1" s="1"/>
  <c r="L313" i="1" s="1"/>
  <c r="K312" i="1"/>
  <c r="L312" i="1" s="1"/>
  <c r="J312" i="1"/>
  <c r="J311" i="1"/>
  <c r="K311" i="1" s="1"/>
  <c r="L311" i="1" s="1"/>
  <c r="K310" i="1"/>
  <c r="L310" i="1" s="1"/>
  <c r="J310" i="1"/>
  <c r="J309" i="1"/>
  <c r="K309" i="1" s="1"/>
  <c r="L309" i="1" s="1"/>
  <c r="K308" i="1"/>
  <c r="L308" i="1" s="1"/>
  <c r="J308" i="1"/>
  <c r="J307" i="1"/>
  <c r="K307" i="1" s="1"/>
  <c r="L307" i="1" s="1"/>
  <c r="J306" i="1"/>
  <c r="K306" i="1" s="1"/>
  <c r="L306" i="1" s="1"/>
  <c r="J305" i="1"/>
  <c r="K305" i="1" s="1"/>
  <c r="L305" i="1" s="1"/>
  <c r="K304" i="1"/>
  <c r="L304" i="1" s="1"/>
  <c r="J304" i="1"/>
  <c r="J303" i="1"/>
  <c r="K303" i="1" s="1"/>
  <c r="L303" i="1" s="1"/>
  <c r="J302" i="1"/>
  <c r="K302" i="1" s="1"/>
  <c r="L302" i="1" s="1"/>
  <c r="J301" i="1"/>
  <c r="K301" i="1" s="1"/>
  <c r="L301" i="1" s="1"/>
  <c r="K300" i="1"/>
  <c r="L300" i="1" s="1"/>
  <c r="J300" i="1"/>
  <c r="J299" i="1"/>
  <c r="K299" i="1" s="1"/>
  <c r="L299" i="1" s="1"/>
  <c r="J298" i="1"/>
  <c r="K298" i="1" s="1"/>
  <c r="L298" i="1" s="1"/>
  <c r="J297" i="1"/>
  <c r="K297" i="1" s="1"/>
  <c r="L297" i="1" s="1"/>
  <c r="K296" i="1"/>
  <c r="L296" i="1" s="1"/>
  <c r="J296" i="1"/>
  <c r="J295" i="1"/>
  <c r="K295" i="1" s="1"/>
  <c r="L295" i="1" s="1"/>
  <c r="J294" i="1"/>
  <c r="K294" i="1" s="1"/>
  <c r="L294" i="1" s="1"/>
  <c r="J293" i="1"/>
  <c r="K293" i="1" s="1"/>
  <c r="L293" i="1" s="1"/>
  <c r="K292" i="1"/>
  <c r="L292" i="1" s="1"/>
  <c r="J292" i="1"/>
  <c r="J291" i="1"/>
  <c r="K291" i="1" s="1"/>
  <c r="L291" i="1" s="1"/>
  <c r="J290" i="1"/>
  <c r="K290" i="1" s="1"/>
  <c r="L290" i="1" s="1"/>
  <c r="J289" i="1"/>
  <c r="K289" i="1" s="1"/>
  <c r="L289" i="1" s="1"/>
  <c r="K288" i="1"/>
  <c r="L288" i="1" s="1"/>
  <c r="J288" i="1"/>
  <c r="J287" i="1"/>
  <c r="K287" i="1" s="1"/>
  <c r="L287" i="1" s="1"/>
  <c r="J286" i="1"/>
  <c r="K286" i="1" s="1"/>
  <c r="L286" i="1" s="1"/>
  <c r="J285" i="1"/>
  <c r="K285" i="1" s="1"/>
  <c r="L285" i="1" s="1"/>
  <c r="K284" i="1"/>
  <c r="L284" i="1" s="1"/>
  <c r="J284" i="1"/>
  <c r="J283" i="1"/>
  <c r="K283" i="1" s="1"/>
  <c r="L283" i="1" s="1"/>
  <c r="J282" i="1"/>
  <c r="K282" i="1" s="1"/>
  <c r="L282" i="1" s="1"/>
  <c r="J281" i="1"/>
  <c r="K281" i="1" s="1"/>
  <c r="L281" i="1" s="1"/>
  <c r="K280" i="1"/>
  <c r="L280" i="1" s="1"/>
  <c r="J280" i="1"/>
  <c r="J279" i="1"/>
  <c r="K279" i="1" s="1"/>
  <c r="L279" i="1" s="1"/>
  <c r="J278" i="1"/>
  <c r="K278" i="1" s="1"/>
  <c r="L278" i="1" s="1"/>
  <c r="J277" i="1"/>
  <c r="K277" i="1" s="1"/>
  <c r="L277" i="1" s="1"/>
  <c r="K276" i="1"/>
  <c r="L276" i="1" s="1"/>
  <c r="J276" i="1"/>
  <c r="J275" i="1"/>
  <c r="K275" i="1" s="1"/>
  <c r="L275" i="1" s="1"/>
  <c r="J274" i="1"/>
  <c r="K274" i="1" s="1"/>
  <c r="L274" i="1" s="1"/>
  <c r="J273" i="1"/>
  <c r="K273" i="1" s="1"/>
  <c r="L273" i="1" s="1"/>
  <c r="K272" i="1"/>
  <c r="L272" i="1" s="1"/>
  <c r="J272" i="1"/>
  <c r="J271" i="1"/>
  <c r="K271" i="1" s="1"/>
  <c r="L271" i="1" s="1"/>
  <c r="J270" i="1"/>
  <c r="K270" i="1" s="1"/>
  <c r="L270" i="1" s="1"/>
  <c r="J269" i="1"/>
  <c r="K269" i="1" s="1"/>
  <c r="L269" i="1" s="1"/>
  <c r="K268" i="1"/>
  <c r="L268" i="1" s="1"/>
  <c r="J268" i="1"/>
  <c r="J267" i="1"/>
  <c r="K267" i="1" s="1"/>
  <c r="L267" i="1" s="1"/>
  <c r="J266" i="1"/>
  <c r="K266" i="1" s="1"/>
  <c r="L266" i="1" s="1"/>
  <c r="J265" i="1"/>
  <c r="K265" i="1" s="1"/>
  <c r="L265" i="1" s="1"/>
  <c r="K264" i="1"/>
  <c r="L264" i="1" s="1"/>
  <c r="J264" i="1"/>
  <c r="J263" i="1"/>
  <c r="K263" i="1" s="1"/>
  <c r="L263" i="1" s="1"/>
  <c r="J262" i="1"/>
  <c r="K262" i="1" s="1"/>
  <c r="L262" i="1" s="1"/>
  <c r="J261" i="1"/>
  <c r="K261" i="1" s="1"/>
  <c r="L261" i="1" s="1"/>
  <c r="K260" i="1"/>
  <c r="L260" i="1" s="1"/>
  <c r="J260" i="1"/>
  <c r="J259" i="1"/>
  <c r="K259" i="1" s="1"/>
  <c r="L259" i="1" s="1"/>
  <c r="J258" i="1"/>
  <c r="K258" i="1" s="1"/>
  <c r="L258" i="1" s="1"/>
  <c r="J257" i="1"/>
  <c r="K257" i="1" s="1"/>
  <c r="L257" i="1" s="1"/>
  <c r="K256" i="1"/>
  <c r="L256" i="1" s="1"/>
  <c r="J256" i="1"/>
  <c r="J255" i="1"/>
  <c r="K255" i="1" s="1"/>
  <c r="L255" i="1" s="1"/>
  <c r="J254" i="1"/>
  <c r="K254" i="1" s="1"/>
  <c r="L254" i="1" s="1"/>
  <c r="J253" i="1"/>
  <c r="K253" i="1" s="1"/>
  <c r="L253" i="1" s="1"/>
  <c r="K252" i="1"/>
  <c r="L252" i="1" s="1"/>
  <c r="J252" i="1"/>
  <c r="J251" i="1"/>
  <c r="K251" i="1" s="1"/>
  <c r="L251" i="1" s="1"/>
  <c r="J250" i="1"/>
  <c r="K250" i="1" s="1"/>
  <c r="L250" i="1" s="1"/>
  <c r="J249" i="1"/>
  <c r="K249" i="1" s="1"/>
  <c r="L249" i="1" s="1"/>
  <c r="K248" i="1"/>
  <c r="L248" i="1" s="1"/>
  <c r="J248" i="1"/>
  <c r="J247" i="1"/>
  <c r="K247" i="1" s="1"/>
  <c r="L247" i="1" s="1"/>
  <c r="J246" i="1"/>
  <c r="K246" i="1" s="1"/>
  <c r="L246" i="1" s="1"/>
  <c r="J245" i="1"/>
  <c r="K245" i="1" s="1"/>
  <c r="L245" i="1" s="1"/>
  <c r="K244" i="1"/>
  <c r="L244" i="1" s="1"/>
  <c r="J244" i="1"/>
  <c r="K243" i="1"/>
  <c r="L243" i="1" s="1"/>
  <c r="L242" i="1"/>
  <c r="J242" i="1"/>
  <c r="K242" i="1" s="1"/>
  <c r="K241" i="1"/>
  <c r="L241" i="1" s="1"/>
  <c r="J241" i="1"/>
  <c r="K240" i="1"/>
  <c r="L240" i="1" s="1"/>
  <c r="J240" i="1"/>
  <c r="K239" i="1"/>
  <c r="L239" i="1" s="1"/>
  <c r="J239" i="1"/>
  <c r="L238" i="1"/>
  <c r="J238" i="1"/>
  <c r="K238" i="1" s="1"/>
  <c r="L237" i="1"/>
  <c r="K237" i="1"/>
  <c r="J237" i="1"/>
  <c r="K236" i="1"/>
  <c r="L236" i="1" s="1"/>
  <c r="J236" i="1"/>
  <c r="J235" i="1"/>
  <c r="K235" i="1" s="1"/>
  <c r="L235" i="1" s="1"/>
  <c r="K234" i="1"/>
  <c r="L234" i="1" s="1"/>
  <c r="J234" i="1"/>
  <c r="J233" i="1"/>
  <c r="K233" i="1" s="1"/>
  <c r="L233" i="1" s="1"/>
  <c r="K232" i="1"/>
  <c r="L232" i="1" s="1"/>
  <c r="J232" i="1"/>
  <c r="K231" i="1"/>
  <c r="L231" i="1" s="1"/>
  <c r="J231" i="1"/>
  <c r="J230" i="1"/>
  <c r="K230" i="1" s="1"/>
  <c r="L230" i="1" s="1"/>
  <c r="J229" i="1"/>
  <c r="K229" i="1" s="1"/>
  <c r="L229" i="1" s="1"/>
  <c r="K228" i="1"/>
  <c r="L228" i="1" s="1"/>
  <c r="J228" i="1"/>
  <c r="J227" i="1"/>
  <c r="K227" i="1" s="1"/>
  <c r="L227" i="1" s="1"/>
  <c r="J226" i="1"/>
  <c r="K226" i="1" s="1"/>
  <c r="L226" i="1" s="1"/>
  <c r="J225" i="1"/>
  <c r="K225" i="1" s="1"/>
  <c r="L225" i="1" s="1"/>
  <c r="L224" i="1"/>
  <c r="K224" i="1"/>
  <c r="J224" i="1"/>
  <c r="J223" i="1"/>
  <c r="K223" i="1" s="1"/>
  <c r="L223" i="1" s="1"/>
  <c r="J222" i="1"/>
  <c r="K222" i="1" s="1"/>
  <c r="L222" i="1" s="1"/>
  <c r="L221" i="1"/>
  <c r="J221" i="1"/>
  <c r="K221" i="1" s="1"/>
  <c r="K220" i="1"/>
  <c r="L220" i="1" s="1"/>
  <c r="J220" i="1"/>
  <c r="J219" i="1"/>
  <c r="K219" i="1" s="1"/>
  <c r="L219" i="1" s="1"/>
  <c r="K218" i="1"/>
  <c r="L218" i="1" s="1"/>
  <c r="J218" i="1"/>
  <c r="J217" i="1"/>
  <c r="K217" i="1" s="1"/>
  <c r="L217" i="1" s="1"/>
  <c r="K216" i="1"/>
  <c r="L216" i="1" s="1"/>
  <c r="J216" i="1"/>
  <c r="K215" i="1"/>
  <c r="L215" i="1" s="1"/>
  <c r="J215" i="1"/>
  <c r="D215" i="1"/>
  <c r="J214" i="1"/>
  <c r="K214" i="1" s="1"/>
  <c r="L214" i="1" s="1"/>
  <c r="J213" i="1"/>
  <c r="K213" i="1" s="1"/>
  <c r="L213" i="1" s="1"/>
  <c r="L212" i="1"/>
  <c r="J212" i="1"/>
  <c r="K212" i="1" s="1"/>
  <c r="K211" i="1"/>
  <c r="L211" i="1" s="1"/>
  <c r="J211" i="1"/>
  <c r="J210" i="1"/>
  <c r="K210" i="1" s="1"/>
  <c r="L210" i="1" s="1"/>
  <c r="K209" i="1"/>
  <c r="L209" i="1" s="1"/>
  <c r="J209" i="1"/>
  <c r="J208" i="1"/>
  <c r="K208" i="1" s="1"/>
  <c r="L208" i="1" s="1"/>
  <c r="K207" i="1"/>
  <c r="L207" i="1" s="1"/>
  <c r="J207" i="1"/>
  <c r="K206" i="1"/>
  <c r="L206" i="1" s="1"/>
  <c r="J206" i="1"/>
  <c r="J205" i="1"/>
  <c r="K205" i="1" s="1"/>
  <c r="L205" i="1" s="1"/>
  <c r="J204" i="1"/>
  <c r="K204" i="1" s="1"/>
  <c r="L204" i="1" s="1"/>
  <c r="K203" i="1"/>
  <c r="L203" i="1" s="1"/>
  <c r="J203" i="1"/>
  <c r="J202" i="1"/>
  <c r="K202" i="1" s="1"/>
  <c r="L202" i="1" s="1"/>
  <c r="J201" i="1"/>
  <c r="K201" i="1" s="1"/>
  <c r="L201" i="1" s="1"/>
  <c r="J200" i="1"/>
  <c r="K200" i="1" s="1"/>
  <c r="L200" i="1" s="1"/>
  <c r="L199" i="1"/>
  <c r="K199" i="1"/>
  <c r="J199" i="1"/>
  <c r="J198" i="1"/>
  <c r="K198" i="1" s="1"/>
  <c r="L198" i="1" s="1"/>
  <c r="J197" i="1"/>
  <c r="K197" i="1" s="1"/>
  <c r="L197" i="1" s="1"/>
  <c r="L196" i="1"/>
  <c r="J196" i="1"/>
  <c r="K196" i="1" s="1"/>
  <c r="K195" i="1"/>
  <c r="L195" i="1" s="1"/>
  <c r="J195" i="1"/>
  <c r="J194" i="1"/>
  <c r="K194" i="1" s="1"/>
  <c r="L194" i="1" s="1"/>
  <c r="K193" i="1"/>
  <c r="L193" i="1" s="1"/>
  <c r="J193" i="1"/>
  <c r="J192" i="1"/>
  <c r="K192" i="1" s="1"/>
  <c r="L192" i="1" s="1"/>
  <c r="K191" i="1"/>
  <c r="L191" i="1" s="1"/>
  <c r="J191" i="1"/>
  <c r="K190" i="1"/>
  <c r="L190" i="1" s="1"/>
  <c r="J190" i="1"/>
  <c r="J189" i="1"/>
  <c r="K189" i="1" s="1"/>
  <c r="L189" i="1" s="1"/>
  <c r="J188" i="1"/>
  <c r="K188" i="1" s="1"/>
  <c r="L188" i="1" s="1"/>
  <c r="K187" i="1"/>
  <c r="L187" i="1" s="1"/>
  <c r="J187" i="1"/>
  <c r="J186" i="1"/>
  <c r="K186" i="1" s="1"/>
  <c r="L186" i="1" s="1"/>
  <c r="J185" i="1"/>
  <c r="K185" i="1" s="1"/>
  <c r="L185" i="1" s="1"/>
  <c r="J184" i="1"/>
  <c r="K184" i="1" s="1"/>
  <c r="L184" i="1" s="1"/>
  <c r="L183" i="1"/>
  <c r="K183" i="1"/>
  <c r="J183" i="1"/>
  <c r="J182" i="1"/>
  <c r="K182" i="1" s="1"/>
  <c r="L182" i="1" s="1"/>
  <c r="J181" i="1"/>
  <c r="K181" i="1" s="1"/>
  <c r="L181" i="1" s="1"/>
  <c r="L180" i="1"/>
  <c r="J180" i="1"/>
  <c r="K180" i="1" s="1"/>
  <c r="K179" i="1"/>
  <c r="L179" i="1" s="1"/>
  <c r="J179" i="1"/>
  <c r="J178" i="1"/>
  <c r="K178" i="1" s="1"/>
  <c r="L178" i="1" s="1"/>
  <c r="K177" i="1"/>
  <c r="L177" i="1" s="1"/>
  <c r="J177" i="1"/>
  <c r="J176" i="1"/>
  <c r="K176" i="1" s="1"/>
  <c r="L176" i="1" s="1"/>
  <c r="K175" i="1"/>
  <c r="L175" i="1" s="1"/>
  <c r="J175" i="1"/>
  <c r="K174" i="1"/>
  <c r="L174" i="1" s="1"/>
  <c r="J174" i="1"/>
  <c r="J173" i="1"/>
  <c r="K173" i="1" s="1"/>
  <c r="L173" i="1" s="1"/>
  <c r="J172" i="1"/>
  <c r="K172" i="1" s="1"/>
  <c r="L172" i="1" s="1"/>
  <c r="K171" i="1"/>
  <c r="L171" i="1" s="1"/>
  <c r="J171" i="1"/>
  <c r="J170" i="1"/>
  <c r="K170" i="1" s="1"/>
  <c r="L170" i="1" s="1"/>
  <c r="J169" i="1"/>
  <c r="K169" i="1" s="1"/>
  <c r="L169" i="1" s="1"/>
  <c r="J168" i="1"/>
  <c r="K168" i="1" s="1"/>
  <c r="L168" i="1" s="1"/>
  <c r="L167" i="1"/>
  <c r="K167" i="1"/>
  <c r="J167" i="1"/>
  <c r="J166" i="1"/>
  <c r="K166" i="1" s="1"/>
  <c r="L166" i="1" s="1"/>
  <c r="J165" i="1"/>
  <c r="K165" i="1" s="1"/>
  <c r="L165" i="1" s="1"/>
  <c r="L164" i="1"/>
  <c r="J164" i="1"/>
  <c r="K164" i="1" s="1"/>
  <c r="K163" i="1"/>
  <c r="L163" i="1" s="1"/>
  <c r="J163" i="1"/>
  <c r="J162" i="1"/>
  <c r="K162" i="1" s="1"/>
  <c r="L162" i="1" s="1"/>
  <c r="K161" i="1"/>
  <c r="L161" i="1" s="1"/>
  <c r="J161" i="1"/>
  <c r="J160" i="1"/>
  <c r="K160" i="1" s="1"/>
  <c r="L160" i="1" s="1"/>
  <c r="K159" i="1"/>
  <c r="L159" i="1" s="1"/>
  <c r="K158" i="1"/>
  <c r="L158" i="1" s="1"/>
  <c r="K157" i="1"/>
  <c r="L157" i="1" s="1"/>
  <c r="K156" i="1"/>
  <c r="L156" i="1" s="1"/>
  <c r="K155" i="1"/>
  <c r="L155" i="1" s="1"/>
  <c r="J154" i="1"/>
  <c r="K154" i="1" s="1"/>
  <c r="L154" i="1" s="1"/>
  <c r="J153" i="1"/>
  <c r="K153" i="1" s="1"/>
  <c r="L153" i="1" s="1"/>
  <c r="L152" i="1"/>
  <c r="K152" i="1"/>
  <c r="J152" i="1"/>
  <c r="J151" i="1"/>
  <c r="K151" i="1" s="1"/>
  <c r="L151" i="1" s="1"/>
  <c r="J150" i="1"/>
  <c r="K150" i="1" s="1"/>
  <c r="L150" i="1" s="1"/>
  <c r="L149" i="1"/>
  <c r="J149" i="1"/>
  <c r="K149" i="1" s="1"/>
  <c r="K148" i="1"/>
  <c r="L148" i="1" s="1"/>
  <c r="J148" i="1"/>
  <c r="J147" i="1"/>
  <c r="K147" i="1" s="1"/>
  <c r="L147" i="1" s="1"/>
  <c r="K146" i="1"/>
  <c r="L146" i="1" s="1"/>
  <c r="J146" i="1"/>
  <c r="J145" i="1"/>
  <c r="K145" i="1" s="1"/>
  <c r="L145" i="1" s="1"/>
  <c r="K144" i="1"/>
  <c r="L144" i="1" s="1"/>
  <c r="J144" i="1"/>
  <c r="K143" i="1"/>
  <c r="L143" i="1" s="1"/>
  <c r="J143" i="1"/>
  <c r="J142" i="1"/>
  <c r="K142" i="1" s="1"/>
  <c r="L142" i="1" s="1"/>
  <c r="J141" i="1"/>
  <c r="K141" i="1" s="1"/>
  <c r="L141" i="1" s="1"/>
  <c r="K140" i="1"/>
  <c r="L140" i="1" s="1"/>
  <c r="J140" i="1"/>
  <c r="J139" i="1"/>
  <c r="K139" i="1" s="1"/>
  <c r="L139" i="1" s="1"/>
  <c r="J138" i="1"/>
  <c r="K138" i="1" s="1"/>
  <c r="L138" i="1" s="1"/>
  <c r="J137" i="1"/>
  <c r="K137" i="1" s="1"/>
  <c r="L137" i="1" s="1"/>
  <c r="L136" i="1"/>
  <c r="K136" i="1"/>
  <c r="J136" i="1"/>
  <c r="J135" i="1"/>
  <c r="K135" i="1" s="1"/>
  <c r="L135" i="1" s="1"/>
  <c r="J134" i="1"/>
  <c r="K134" i="1" s="1"/>
  <c r="L134" i="1" s="1"/>
  <c r="L133" i="1"/>
  <c r="J133" i="1"/>
  <c r="K133" i="1" s="1"/>
  <c r="K132" i="1"/>
  <c r="L132" i="1" s="1"/>
  <c r="J132" i="1"/>
  <c r="J131" i="1"/>
  <c r="K131" i="1" s="1"/>
  <c r="L131" i="1" s="1"/>
  <c r="K130" i="1"/>
  <c r="L130" i="1" s="1"/>
  <c r="J130" i="1"/>
  <c r="J129" i="1"/>
  <c r="K129" i="1" s="1"/>
  <c r="L129" i="1" s="1"/>
  <c r="K128" i="1"/>
  <c r="L128" i="1" s="1"/>
  <c r="J128" i="1"/>
  <c r="K127" i="1"/>
  <c r="L127" i="1" s="1"/>
  <c r="L126" i="1"/>
  <c r="K126" i="1"/>
  <c r="J125" i="1"/>
  <c r="K125" i="1" s="1"/>
  <c r="L125" i="1" s="1"/>
  <c r="J124" i="1"/>
  <c r="K124" i="1" s="1"/>
  <c r="L124" i="1" s="1"/>
  <c r="J123" i="1"/>
  <c r="K123" i="1" s="1"/>
  <c r="L123" i="1" s="1"/>
  <c r="K122" i="1"/>
  <c r="L122" i="1" s="1"/>
  <c r="J122" i="1"/>
  <c r="J121" i="1"/>
  <c r="K121" i="1" s="1"/>
  <c r="L121" i="1" s="1"/>
  <c r="J120" i="1"/>
  <c r="K120" i="1" s="1"/>
  <c r="L120" i="1" s="1"/>
  <c r="J119" i="1"/>
  <c r="K119" i="1" s="1"/>
  <c r="L119" i="1" s="1"/>
  <c r="K118" i="1"/>
  <c r="L118" i="1" s="1"/>
  <c r="J118" i="1"/>
  <c r="J117" i="1"/>
  <c r="K117" i="1" s="1"/>
  <c r="L117" i="1" s="1"/>
  <c r="J116" i="1"/>
  <c r="K116" i="1" s="1"/>
  <c r="L116" i="1" s="1"/>
  <c r="J115" i="1"/>
  <c r="K115" i="1" s="1"/>
  <c r="L115" i="1" s="1"/>
  <c r="K114" i="1"/>
  <c r="L114" i="1" s="1"/>
  <c r="J114" i="1"/>
  <c r="J113" i="1"/>
  <c r="K113" i="1" s="1"/>
  <c r="L113" i="1" s="1"/>
  <c r="J112" i="1"/>
  <c r="K112" i="1" s="1"/>
  <c r="L112" i="1" s="1"/>
  <c r="J111" i="1"/>
  <c r="K111" i="1" s="1"/>
  <c r="L111" i="1" s="1"/>
  <c r="K110" i="1"/>
  <c r="L110" i="1" s="1"/>
  <c r="J110" i="1"/>
  <c r="J109" i="1"/>
  <c r="K109" i="1" s="1"/>
  <c r="L109" i="1" s="1"/>
  <c r="J108" i="1"/>
  <c r="K108" i="1" s="1"/>
  <c r="L108" i="1" s="1"/>
  <c r="J107" i="1"/>
  <c r="K107" i="1" s="1"/>
  <c r="L107" i="1" s="1"/>
  <c r="K106" i="1"/>
  <c r="L106" i="1" s="1"/>
  <c r="J106" i="1"/>
  <c r="J105" i="1"/>
  <c r="K105" i="1" s="1"/>
  <c r="L105" i="1" s="1"/>
  <c r="J104" i="1"/>
  <c r="K104" i="1" s="1"/>
  <c r="L104" i="1" s="1"/>
  <c r="J103" i="1"/>
  <c r="K103" i="1" s="1"/>
  <c r="L103" i="1" s="1"/>
  <c r="K102" i="1"/>
  <c r="L102" i="1" s="1"/>
  <c r="J102" i="1"/>
  <c r="J101" i="1"/>
  <c r="K101" i="1" s="1"/>
  <c r="L101" i="1" s="1"/>
  <c r="J100" i="1"/>
  <c r="K100" i="1" s="1"/>
  <c r="L100" i="1" s="1"/>
  <c r="J99" i="1"/>
  <c r="K99" i="1" s="1"/>
  <c r="L99" i="1" s="1"/>
  <c r="J98" i="1"/>
  <c r="E98" i="1"/>
  <c r="K98" i="1" s="1"/>
  <c r="L98" i="1" s="1"/>
  <c r="K97" i="1"/>
  <c r="L97" i="1" s="1"/>
  <c r="J96" i="1"/>
  <c r="K96" i="1" s="1"/>
  <c r="L96" i="1" s="1"/>
  <c r="J95" i="1"/>
  <c r="K95" i="1" s="1"/>
  <c r="L95" i="1" s="1"/>
  <c r="K94" i="1"/>
  <c r="L94" i="1" s="1"/>
  <c r="J94" i="1"/>
  <c r="J93" i="1"/>
  <c r="K93" i="1" s="1"/>
  <c r="L93" i="1" s="1"/>
  <c r="J92" i="1"/>
  <c r="K92" i="1" s="1"/>
  <c r="L92" i="1" s="1"/>
  <c r="J91" i="1"/>
  <c r="K91" i="1" s="1"/>
  <c r="L91" i="1" s="1"/>
  <c r="K90" i="1"/>
  <c r="L90" i="1" s="1"/>
  <c r="J90" i="1"/>
  <c r="J89" i="1"/>
  <c r="K89" i="1" s="1"/>
  <c r="L89" i="1" s="1"/>
  <c r="J88" i="1"/>
  <c r="K88" i="1" s="1"/>
  <c r="L88" i="1" s="1"/>
  <c r="J87" i="1"/>
  <c r="K87" i="1" s="1"/>
  <c r="L87" i="1" s="1"/>
  <c r="K86" i="1"/>
  <c r="L86" i="1" s="1"/>
  <c r="J86" i="1"/>
  <c r="J85" i="1"/>
  <c r="K85" i="1" s="1"/>
  <c r="L85" i="1" s="1"/>
  <c r="J84" i="1"/>
  <c r="K84" i="1" s="1"/>
  <c r="L84" i="1" s="1"/>
  <c r="J83" i="1"/>
  <c r="K83" i="1" s="1"/>
  <c r="L83" i="1" s="1"/>
  <c r="K82" i="1"/>
  <c r="L82" i="1" s="1"/>
  <c r="J82" i="1"/>
  <c r="J81" i="1"/>
  <c r="K81" i="1" s="1"/>
  <c r="L81" i="1" s="1"/>
  <c r="K80" i="1"/>
  <c r="L80" i="1" s="1"/>
  <c r="J80" i="1"/>
  <c r="J79" i="1"/>
  <c r="K79" i="1" s="1"/>
  <c r="L79" i="1" s="1"/>
  <c r="J78" i="1"/>
  <c r="K78" i="1" s="1"/>
  <c r="L78" i="1" s="1"/>
  <c r="K77" i="1"/>
  <c r="L77" i="1" s="1"/>
  <c r="J77" i="1"/>
  <c r="J76" i="1"/>
  <c r="K76" i="1" s="1"/>
  <c r="L76" i="1" s="1"/>
  <c r="J75" i="1"/>
  <c r="K75" i="1" s="1"/>
  <c r="L75" i="1" s="1"/>
  <c r="K74" i="1"/>
  <c r="L74" i="1" s="1"/>
  <c r="J74" i="1"/>
  <c r="J73" i="1"/>
  <c r="K73" i="1" s="1"/>
  <c r="L73" i="1" s="1"/>
  <c r="J72" i="1"/>
  <c r="K72" i="1" s="1"/>
  <c r="L72" i="1" s="1"/>
  <c r="L71" i="1"/>
  <c r="J71" i="1"/>
  <c r="K71" i="1" s="1"/>
  <c r="J70" i="1"/>
  <c r="K70" i="1" s="1"/>
  <c r="L70" i="1" s="1"/>
  <c r="K69" i="1"/>
  <c r="L69" i="1" s="1"/>
  <c r="J68" i="1"/>
  <c r="K68" i="1" s="1"/>
  <c r="L68" i="1" s="1"/>
  <c r="J67" i="1"/>
  <c r="K67" i="1" s="1"/>
  <c r="L67" i="1" s="1"/>
  <c r="J66" i="1"/>
  <c r="K66" i="1" s="1"/>
  <c r="L66" i="1" s="1"/>
  <c r="J65" i="1"/>
  <c r="K65" i="1" s="1"/>
  <c r="L65" i="1" s="1"/>
  <c r="J64" i="1"/>
  <c r="K64" i="1" s="1"/>
  <c r="L64" i="1" s="1"/>
  <c r="L63" i="1"/>
  <c r="K63" i="1"/>
  <c r="J63" i="1"/>
  <c r="K62" i="1"/>
  <c r="L62" i="1" s="1"/>
  <c r="J62" i="1"/>
  <c r="J61" i="1"/>
  <c r="K61" i="1" s="1"/>
  <c r="L61" i="1" s="1"/>
  <c r="J60" i="1"/>
  <c r="K60" i="1" s="1"/>
  <c r="L60" i="1" s="1"/>
  <c r="J59" i="1"/>
  <c r="K59" i="1" s="1"/>
  <c r="L59" i="1" s="1"/>
  <c r="K58" i="1"/>
  <c r="L58" i="1" s="1"/>
  <c r="J58" i="1"/>
  <c r="J57" i="1"/>
  <c r="K57" i="1" s="1"/>
  <c r="L57" i="1" s="1"/>
  <c r="J56" i="1"/>
  <c r="K56" i="1" s="1"/>
  <c r="L56" i="1" s="1"/>
  <c r="J55" i="1"/>
  <c r="K55" i="1" s="1"/>
  <c r="L55" i="1" s="1"/>
  <c r="K54" i="1"/>
  <c r="L54" i="1" s="1"/>
  <c r="J54" i="1"/>
  <c r="J53" i="1"/>
  <c r="K53" i="1" s="1"/>
  <c r="L53" i="1" s="1"/>
  <c r="J52" i="1"/>
  <c r="K52" i="1" s="1"/>
  <c r="L52" i="1" s="1"/>
  <c r="J51" i="1"/>
  <c r="K51" i="1" s="1"/>
  <c r="L51" i="1" s="1"/>
  <c r="K50" i="1"/>
  <c r="L50" i="1" s="1"/>
  <c r="J50" i="1"/>
  <c r="J49" i="1"/>
  <c r="K49" i="1" s="1"/>
  <c r="L49" i="1" s="1"/>
  <c r="J48" i="1"/>
  <c r="K48" i="1" s="1"/>
  <c r="L48" i="1" s="1"/>
  <c r="J47" i="1"/>
  <c r="K47" i="1" s="1"/>
  <c r="L47" i="1" s="1"/>
  <c r="K46" i="1"/>
  <c r="L46" i="1" s="1"/>
  <c r="J46" i="1"/>
  <c r="J45" i="1"/>
  <c r="K45" i="1" s="1"/>
  <c r="L45" i="1" s="1"/>
  <c r="J44" i="1"/>
  <c r="K44" i="1" s="1"/>
  <c r="L44" i="1" s="1"/>
  <c r="J43" i="1"/>
  <c r="K43" i="1" s="1"/>
  <c r="L43" i="1" s="1"/>
  <c r="K42" i="1"/>
  <c r="L42" i="1" s="1"/>
  <c r="J42" i="1"/>
  <c r="K41" i="1"/>
  <c r="L41" i="1" s="1"/>
  <c r="J40" i="1"/>
  <c r="K40" i="1" s="1"/>
  <c r="L40" i="1" s="1"/>
  <c r="K39" i="1"/>
  <c r="L39" i="1" s="1"/>
  <c r="J39" i="1"/>
  <c r="J38" i="1"/>
  <c r="K38" i="1" s="1"/>
  <c r="L38" i="1" s="1"/>
  <c r="J37" i="1"/>
  <c r="K37" i="1" s="1"/>
  <c r="L37" i="1" s="1"/>
  <c r="J36" i="1"/>
  <c r="K36" i="1" s="1"/>
  <c r="L36" i="1" s="1"/>
  <c r="K35" i="1"/>
  <c r="L35" i="1" s="1"/>
  <c r="J35" i="1"/>
  <c r="J34" i="1"/>
  <c r="K34" i="1" s="1"/>
  <c r="L34" i="1" s="1"/>
  <c r="J33" i="1"/>
  <c r="K33" i="1" s="1"/>
  <c r="L33" i="1" s="1"/>
  <c r="J32" i="1"/>
  <c r="K32" i="1" s="1"/>
  <c r="L32" i="1" s="1"/>
  <c r="K31" i="1"/>
  <c r="L31" i="1" s="1"/>
  <c r="J31" i="1"/>
  <c r="J30" i="1"/>
  <c r="K30" i="1" s="1"/>
  <c r="L30" i="1" s="1"/>
  <c r="J29" i="1"/>
  <c r="K29" i="1" s="1"/>
  <c r="L29" i="1" s="1"/>
  <c r="J28" i="1"/>
  <c r="K28" i="1" s="1"/>
  <c r="L28" i="1" s="1"/>
  <c r="K27" i="1"/>
  <c r="L27" i="1" s="1"/>
  <c r="J27" i="1"/>
  <c r="J26" i="1"/>
  <c r="K26" i="1" s="1"/>
  <c r="L26" i="1" s="1"/>
  <c r="J25" i="1"/>
  <c r="K25" i="1" s="1"/>
  <c r="L25" i="1" s="1"/>
  <c r="J24" i="1"/>
  <c r="K24" i="1" s="1"/>
  <c r="L24" i="1" s="1"/>
  <c r="K23" i="1"/>
  <c r="L23" i="1" s="1"/>
  <c r="J23" i="1"/>
  <c r="J22" i="1"/>
  <c r="K22" i="1" s="1"/>
  <c r="L22" i="1" s="1"/>
  <c r="J21" i="1"/>
  <c r="K21" i="1" s="1"/>
  <c r="L21" i="1" s="1"/>
  <c r="J20" i="1"/>
  <c r="K20" i="1" s="1"/>
  <c r="L20" i="1" s="1"/>
  <c r="K19" i="1"/>
  <c r="L19" i="1" s="1"/>
  <c r="J19" i="1"/>
  <c r="J18" i="1"/>
  <c r="K18" i="1" s="1"/>
  <c r="L18" i="1" s="1"/>
  <c r="J17" i="1"/>
  <c r="K17" i="1" s="1"/>
  <c r="L17" i="1" s="1"/>
  <c r="J16" i="1"/>
  <c r="K16" i="1" s="1"/>
  <c r="L16" i="1" s="1"/>
  <c r="K15" i="1"/>
  <c r="L15" i="1" s="1"/>
  <c r="J15" i="1"/>
  <c r="J14" i="1"/>
  <c r="K14" i="1" s="1"/>
  <c r="L14" i="1" s="1"/>
  <c r="J13" i="1"/>
  <c r="L12" i="1"/>
  <c r="K12" i="1"/>
  <c r="I11" i="1"/>
  <c r="I644" i="1" s="1"/>
  <c r="D11" i="1"/>
  <c r="E10" i="1"/>
  <c r="E644" i="1" s="1"/>
  <c r="D10" i="1"/>
  <c r="K9" i="1"/>
  <c r="L9" i="1" s="1"/>
  <c r="L8" i="1"/>
  <c r="K8" i="1"/>
  <c r="K7" i="1"/>
  <c r="L7" i="1" s="1"/>
  <c r="D7" i="1"/>
  <c r="D644" i="1" s="1"/>
  <c r="K6" i="1"/>
  <c r="L6" i="1" s="1"/>
  <c r="J644" i="1" l="1"/>
  <c r="K644" i="1" s="1"/>
  <c r="L644" i="1" s="1"/>
  <c r="K13" i="1"/>
  <c r="L13" i="1" s="1"/>
  <c r="K11" i="1"/>
  <c r="L11" i="1" s="1"/>
  <c r="K10" i="1"/>
  <c r="L10" i="1" s="1"/>
  <c r="K384" i="1"/>
  <c r="L384" i="1" s="1"/>
  <c r="K415" i="1"/>
  <c r="L415" i="1" s="1"/>
</calcChain>
</file>

<file path=xl/sharedStrings.xml><?xml version="1.0" encoding="utf-8"?>
<sst xmlns="http://schemas.openxmlformats.org/spreadsheetml/2006/main" count="791" uniqueCount="250">
  <si>
    <t>KEGIATAN DINAS KESEHATAN TAHUN ANGGARAN 2022</t>
  </si>
  <si>
    <t>NO.</t>
  </si>
  <si>
    <t>KODE REKENING</t>
  </si>
  <si>
    <t>SUB KEGIATAN</t>
  </si>
  <si>
    <t>SEBELUM</t>
  </si>
  <si>
    <t>SETELAH PERUBAHAN</t>
  </si>
  <si>
    <t>BERTAMBAH/</t>
  </si>
  <si>
    <t>PERUBAHAN</t>
  </si>
  <si>
    <t>APBD</t>
  </si>
  <si>
    <t>PAJAK ROKOK</t>
  </si>
  <si>
    <t>DBHCHT</t>
  </si>
  <si>
    <t>DID</t>
  </si>
  <si>
    <t>DAK FISIK</t>
  </si>
  <si>
    <t>DAN NON FISIK</t>
  </si>
  <si>
    <t>TOTAL</t>
  </si>
  <si>
    <t>BERKURANG</t>
  </si>
  <si>
    <t>1.02.02.2.01.02</t>
  </si>
  <si>
    <t>Pembangunan Puskesmas</t>
  </si>
  <si>
    <t>1.02.02.2.01.13</t>
  </si>
  <si>
    <t>Pengadaan Prasarana dan Pendukung Fasilitas Pelayanan Kesehatan</t>
  </si>
  <si>
    <t>Hasil Desk : 2.505.774.000 menjadi 2.500.400.000</t>
  </si>
  <si>
    <t>1.02.02.2.01.14</t>
  </si>
  <si>
    <t>Pengadaan Alat Kesehatan/Alat Penunjang Medik Fasilitas Pelayanan Kesehatan</t>
  </si>
  <si>
    <t>1.02.02.2.01.15</t>
  </si>
  <si>
    <t>Pengadaan dan Pemeliharaan Alat Kalibrasi</t>
  </si>
  <si>
    <t>1.02.02.2.01.16</t>
  </si>
  <si>
    <t>Pengadaan Obat, Vaksin</t>
  </si>
  <si>
    <t>Hasil Desk : 2.378.115.000 menjadi 2.417.895.755</t>
  </si>
  <si>
    <t>1.02.02.2.01.17</t>
  </si>
  <si>
    <t>Pengadaan Bahan Habis Pakai</t>
  </si>
  <si>
    <t>Hasil Desk : 1.211.288.000 menjadi 1.171.507.245 ; 798.250.000 tetap ; 958.963.000 menjadi 945.727.200</t>
  </si>
  <si>
    <t>1.02.02.2.01.21</t>
  </si>
  <si>
    <t>Distribusi Alat Kesehatan, Obat, Vaksin, BMHP, Makanan dan Minuman ke Puskesmas serta Fasilitas Kesehatan Lainnya</t>
  </si>
  <si>
    <t>1.02.02.2.02.01</t>
  </si>
  <si>
    <t>Pengelolaan Pelayanan Kesehatan Ibu Hamil</t>
  </si>
  <si>
    <t>Sooko</t>
  </si>
  <si>
    <t>Trowulan</t>
  </si>
  <si>
    <t>Tawangsari</t>
  </si>
  <si>
    <t>Puri</t>
  </si>
  <si>
    <t>Gayaman</t>
  </si>
  <si>
    <t>Bangsal</t>
  </si>
  <si>
    <t>Gedeg</t>
  </si>
  <si>
    <t>Lespadangan</t>
  </si>
  <si>
    <t>Kemlagi</t>
  </si>
  <si>
    <t>Kedungsari</t>
  </si>
  <si>
    <t>Dawarblandong</t>
  </si>
  <si>
    <t>Kupang</t>
  </si>
  <si>
    <t>Jetis</t>
  </si>
  <si>
    <t>Mojosari</t>
  </si>
  <si>
    <t>Modopuro</t>
  </si>
  <si>
    <t>Pungging</t>
  </si>
  <si>
    <t>Watukenongo</t>
  </si>
  <si>
    <t>Ngoro</t>
  </si>
  <si>
    <t>Manduro</t>
  </si>
  <si>
    <t>Dlanggu</t>
  </si>
  <si>
    <t>Kutorejo</t>
  </si>
  <si>
    <t>Pesanggrahan</t>
  </si>
  <si>
    <t>Pacet</t>
  </si>
  <si>
    <t>Pandan</t>
  </si>
  <si>
    <t>Trawas</t>
  </si>
  <si>
    <t>Gondang</t>
  </si>
  <si>
    <t>Jatirejo</t>
  </si>
  <si>
    <t>1.02.02.2.02.02</t>
  </si>
  <si>
    <t>Pengelolaan Pelayanan Kesehatan Ibu Bersalin</t>
  </si>
  <si>
    <t>1.02.02.2.02.03</t>
  </si>
  <si>
    <t>Pengelolaan Pelayanan Kesehatan Bayi Baru Lahir</t>
  </si>
  <si>
    <t>1.02.02.2.02.04</t>
  </si>
  <si>
    <t>Pengelolaan Pelayanan Kesehatan Balita</t>
  </si>
  <si>
    <t>1.02.02.2.02.05</t>
  </si>
  <si>
    <t>Pengelolaan Pelayanan Kesehatan pada Usia Pendidikan Dasar</t>
  </si>
  <si>
    <t>1.02.02.2.02.06</t>
  </si>
  <si>
    <t>Pengelolaan Pelayanan Kesehatan pada Usia Produktif</t>
  </si>
  <si>
    <t>1.02.02.2.02.07</t>
  </si>
  <si>
    <t>Pengelolaan Pelayanan Kesehatan pada Usia Lanjut</t>
  </si>
  <si>
    <t>1.02.02.2.02.08</t>
  </si>
  <si>
    <t>Pengelolaan Pelayanan Kesehatan Penderita Hipertensi</t>
  </si>
  <si>
    <t>1.02.02.2.02.09</t>
  </si>
  <si>
    <t>Pengelolaan Pelayanan Kesehatan Penderita Diabetes Melitus</t>
  </si>
  <si>
    <t>1.02.02.2.02.10</t>
  </si>
  <si>
    <t>Pengelolaan Pelayanan Kesehatan Orang dengan Gangguan Jiwa Berat</t>
  </si>
  <si>
    <t>1.02.02.2.02.11</t>
  </si>
  <si>
    <t>Pengelolaan Pelayanan Kesehatan Orang Terduga Tuberkulosis</t>
  </si>
  <si>
    <t>1.02.02.2.02.12</t>
  </si>
  <si>
    <t>Pengelolaan Pelayanan Kesehatan Orang dengan Risiko Terinfeksi HIV</t>
  </si>
  <si>
    <t>1.02.02.2.02.13</t>
  </si>
  <si>
    <t>Pengelolaan Pelayanan Kesehatan Bagi Penduduk Pada Kondisi Kejadian Luar Biasa (KLB)</t>
  </si>
  <si>
    <t>1.02.02.2.02.15</t>
  </si>
  <si>
    <t>Pengelolaan Pelayanan Kesehatan Gizi Masyarakat</t>
  </si>
  <si>
    <t>1.02.02.2.02.16</t>
  </si>
  <si>
    <t>Pengelolaan Pelayanan Kesehatan Kerja dan Olahraga</t>
  </si>
  <si>
    <t>1.02.02.2.02.17</t>
  </si>
  <si>
    <t>Pengelolaan Pelayanan Kesehatan Lingkungan</t>
  </si>
  <si>
    <t>1.02.02.2.02.18</t>
  </si>
  <si>
    <t>Pengelolaan Pelayanan Promosi Kesehatan</t>
  </si>
  <si>
    <t>1.02.02.2.02.19</t>
  </si>
  <si>
    <t>Pengelolaan Pelayanan Kesehatan Tradisional, Akupuntur, Asuhan Mandiri, dan Tradisional Lainnya</t>
  </si>
  <si>
    <t>1.02.02.2.02.20</t>
  </si>
  <si>
    <t>Pengelolaan Surveilans Kesehatan</t>
  </si>
  <si>
    <t>1.02.02.2.02.22</t>
  </si>
  <si>
    <t>Pengelolaan Pelayanan Kesehatan Jiwa dan NAPZA</t>
  </si>
  <si>
    <t>1.02.02.2.02.25</t>
  </si>
  <si>
    <t>Pelayanan Kesehatan Penyakit Menular dan Tidak Menular</t>
  </si>
  <si>
    <t>1.02.02.2.02.26</t>
  </si>
  <si>
    <t>Pengelolaan Jaminan Kesehatan Masyarakat</t>
  </si>
  <si>
    <t>1.02.02.2.02.28</t>
  </si>
  <si>
    <t>Pengambilan dan Pengiriman Spesimen Penyakit Potensial KLB ke Laboratorium Rujukan/Nasional</t>
  </si>
  <si>
    <t>1.02.02.2.02.29</t>
  </si>
  <si>
    <t>Penyelenggaraan Kabupaten/Kota Sehat</t>
  </si>
  <si>
    <t>1.02.02.2.02.33</t>
  </si>
  <si>
    <t>Operasional Pelayanan Puskesmas</t>
  </si>
  <si>
    <t>1.02.02.2.02.34</t>
  </si>
  <si>
    <t>Operasional Pelayanan Fasilitas Kesehatan Lainnya</t>
  </si>
  <si>
    <t>1.02.02.2.02.35</t>
  </si>
  <si>
    <t>Pelaksanaan Akreditasi Fasilitas Kesehatan di Kabupaten/Kota</t>
  </si>
  <si>
    <t>1.02.02.2.02.36</t>
  </si>
  <si>
    <t>Investigasi Awal Kejadian Tidak Diharapkan (Kejadian Ikutan Pasca Imunisasi dan Pemberian Obat Massal)</t>
  </si>
  <si>
    <t>1.02.02.2.02.37</t>
  </si>
  <si>
    <t>Pelaksanaan Kewaspadaan Dini dan Respon Wabah</t>
  </si>
  <si>
    <t>1.02.02.2.02.38</t>
  </si>
  <si>
    <t>Penyediaan dan Pengelolaan Sistem Penanganan Gawat Darurat Terpadu (SPGDT)</t>
  </si>
  <si>
    <t>1.02.02.2.03.01</t>
  </si>
  <si>
    <t>Pengelolaan Data dan Informasi Kesehatan</t>
  </si>
  <si>
    <t>1.02.02.2.03.02</t>
  </si>
  <si>
    <t>Pengelolaan Sistem Informasi Kesehatan</t>
  </si>
  <si>
    <t>1.02.02.2.03.03</t>
  </si>
  <si>
    <t>Pengadaan Alat/Perangkat Sistem Informasi Kesehatan dan Jaringan Internet</t>
  </si>
  <si>
    <t>Hasil Desk : 536.776.000 menjadi 526.500.000</t>
  </si>
  <si>
    <t>1.02.02.2.04.01</t>
  </si>
  <si>
    <t>Pengendalian dan Pengawasan serta Tindak Lanjut Pengawasan Perizinan Rumah Sakit Kelas C, D dan Fasilitas Pelayanan Kesehatan Lainnya</t>
  </si>
  <si>
    <t>1.02.02.2.04.02</t>
  </si>
  <si>
    <t>Peningkatan Tata Kelola Rumah Sakit dan Fasilitas Pelayanan Kesehatan Tingkat Daerah Kabupaten/Kota</t>
  </si>
  <si>
    <t>1.02.02.2.04.03</t>
  </si>
  <si>
    <t>Peningkatan Mutu Pelayanan Fasilitas Kesehatan</t>
  </si>
  <si>
    <t>1.02.02.2.04.04</t>
  </si>
  <si>
    <t>Penyiapan Perumusan dan Pelaksanaan Pelayanan Kesehatan Rujukan</t>
  </si>
  <si>
    <t>1.02.03.2.01.02</t>
  </si>
  <si>
    <t>Pembinaan dan Pengawasan Tenaga Kesehatan serta Tindak Lanjut Perizinan Praktik Tenaga Kesehatan</t>
  </si>
  <si>
    <t>1.02.03.2.02.02</t>
  </si>
  <si>
    <t>Pemenuhan Kebutuhan Sumber Daya Manusia Kesehatan sesuai Standar</t>
  </si>
  <si>
    <t>1.02.04.2.01.01</t>
  </si>
  <si>
    <t>Pengendalian dan Pengawasan serta Tindak Lanjut Pengawasan Perizinan Apotek, Toko Obat, Toko Alat Kesehatan, dan Optikal, Usaha Mikro Obat Tradisional (UMOT)</t>
  </si>
  <si>
    <t>1.02.04.2.01.02</t>
  </si>
  <si>
    <t>Penyediaan dan Pengelolaan Data Perizinan dan Tindak Lanjut Pengawasan Izin Apotek, Toko Obat, Toko Alat Kesehatan, dan Optikal, Usaha Mikro Obat Tradisional (UMOT)</t>
  </si>
  <si>
    <t>1.02.04.2.01.03</t>
  </si>
  <si>
    <t>Fasilitasi Pemenuhan Komitmen Izin Apotek, Toko Obat, Toko Alat Kesehatan, dan Optikal, Usaha Mikro Obat Tradisional (UMOT)</t>
  </si>
  <si>
    <t>1.02.04.2.02.01</t>
  </si>
  <si>
    <t>Pengendalian dan Pengawasan serta tindak lanjut Pengawasan Sertifikat Produksi Alat Kesehatan Kelas 1 Tertentu dan PKRT Kelas 1 Tertentu Perusahaan Rumah Tangga</t>
  </si>
  <si>
    <t>1.02.04.2.03.01</t>
  </si>
  <si>
    <t>Pengendalian dan Pengawasan serta Tindak Lanjut Pengawasan Sertifikat Produksi Pangan Industri Rumah Tangga dan Nomor P-IRT sebagai Izin Produksi, untuk Produk Makanan Minuman Tertentu yang dapat Diproduksi oleh Industri Rumah Tangga</t>
  </si>
  <si>
    <t>1.02.04.2.04.01</t>
  </si>
  <si>
    <t>Pengendalian dan Pengawasan serta Tindak Lanjut Pengawasan Penerbitan Sertifikat Laik Higiene Sanitasi Tempat Pengelolaan Makanan (TPM) antara lain Jasa Boga, Rumah Makan/Restoran dan Depot Air Minum (DAM)</t>
  </si>
  <si>
    <t>1.02.04.2.06.01</t>
  </si>
  <si>
    <t>Pemeriksaan Post Market pada Produk Makanan-Minuman Industri Rumah Tangga yang Beredar dan Pengawasan serta Tindak Lanjut Pengawasan</t>
  </si>
  <si>
    <t>1.02.04.2.06.02</t>
  </si>
  <si>
    <t>Penyediaan dan Pengelolaan Data Tindak Lanjut Pengawasan Perizinan Industri Rumah Tangga</t>
  </si>
  <si>
    <t>1.02.05.2.01.01</t>
  </si>
  <si>
    <t>Peningkatan Upaya Promosi Kesehatan, Advokasi, Kemitraan dan Pemberdayaan Masyarakat</t>
  </si>
  <si>
    <t>1.02.05.2.02.01</t>
  </si>
  <si>
    <t>Penyelenggaraan Promosi Kesehatan dan Gerakan Hidup Bersih dan Sehat</t>
  </si>
  <si>
    <t>1.02.05.2.03.01</t>
  </si>
  <si>
    <t>Bimbingan Teknis dan Supervisi Pengembangan dan Pelaksanaan Upaya Kesehatan Bersumber Daya Masyarakat (UKBM)</t>
  </si>
  <si>
    <t>X.XX.01.2.01.01</t>
  </si>
  <si>
    <t>Penyusunan Dokumen Perencanaan Perangkat Daerah</t>
  </si>
  <si>
    <t>X.XX.01.2.01.07</t>
  </si>
  <si>
    <t>Evaluasi Kinerja Perangkat Daerah</t>
  </si>
  <si>
    <t>X.XX.01.2.02.01</t>
  </si>
  <si>
    <t>Penyediaan Gaji dan Tunjangan ASN</t>
  </si>
  <si>
    <t>X.XX.01.2.02.02</t>
  </si>
  <si>
    <t>Penyediaan Administrasi Pelaksanaan Tugas ASN</t>
  </si>
  <si>
    <t>1.02.0.00.0.00.01.0002</t>
  </si>
  <si>
    <t>1.02.0.00.0.00.01.0003</t>
  </si>
  <si>
    <t>1.02.0.00.0.00.01.0004</t>
  </si>
  <si>
    <t>1.02.0.00.0.00.01.0005</t>
  </si>
  <si>
    <t>1.02.0.00.0.00.01.0006</t>
  </si>
  <si>
    <t>1.02.0.00.0.00.01.0007</t>
  </si>
  <si>
    <t>1.02.0.00.0.00.01.0008</t>
  </si>
  <si>
    <t>1.02.0.00.0.00.01.0009</t>
  </si>
  <si>
    <t>1.02.0.00.0.00.01.0010</t>
  </si>
  <si>
    <t>1.02.0.00.0.00.01.0011</t>
  </si>
  <si>
    <t>1.02.0.00.0.00.01.0012</t>
  </si>
  <si>
    <t>1.02.0.00.0.00.01.0013</t>
  </si>
  <si>
    <t>1.02.0.00.0.00.01.0014</t>
  </si>
  <si>
    <t>1.02.0.00.0.00.01.0015</t>
  </si>
  <si>
    <t>1.02.0.00.0.00.01.0016</t>
  </si>
  <si>
    <t>1.02.0.00.0.00.01.0017</t>
  </si>
  <si>
    <t>1.02.0.00.0.00.01.0018</t>
  </si>
  <si>
    <t>1.02.0.00.0.00.01.0019</t>
  </si>
  <si>
    <t>1.02.0.00.0.00.01.0020</t>
  </si>
  <si>
    <t>1.02.0.00.0.00.01.0021</t>
  </si>
  <si>
    <t>1.02.0.00.0.00.01.0022</t>
  </si>
  <si>
    <t>1.02.0.00.0.00.01.0023</t>
  </si>
  <si>
    <t>1.02.0.00.0.00.01.0024</t>
  </si>
  <si>
    <t>1.02.0.00.0.00.01.0025</t>
  </si>
  <si>
    <t>1.02.0.00.0.00.01.0026</t>
  </si>
  <si>
    <t>1.02.0.00.0.00.01.0027</t>
  </si>
  <si>
    <t>1.02.0.00.0.00.01.0028</t>
  </si>
  <si>
    <t>X.XX.01.2.06.01</t>
  </si>
  <si>
    <t>Penyediaan Komponen Instalasi Listrik/Penerangan Bangunan Kantor</t>
  </si>
  <si>
    <t>X.XX.01.2.06.02</t>
  </si>
  <si>
    <t>Penyediaan Peralatan dan Perlengkapan Kantor</t>
  </si>
  <si>
    <t>X.XX.01.2.06.04</t>
  </si>
  <si>
    <t>Penyediaan Bahan Logistik Kantor</t>
  </si>
  <si>
    <t>X.XX.01.2.06.06</t>
  </si>
  <si>
    <t>Penyediaan Bahan Bacaan dan Peraturan Perundang-undangan</t>
  </si>
  <si>
    <t>X.XX.01.2.06.07</t>
  </si>
  <si>
    <t>Penyediaan Bahan/Material</t>
  </si>
  <si>
    <t>X.XX.01.2.06.08</t>
  </si>
  <si>
    <t>Fasilitasi Kunjungan Tamu</t>
  </si>
  <si>
    <t>X.XX.01.2.06.09</t>
  </si>
  <si>
    <t>Penyelenggaraan Rapat Koordinasi dan Konsultasi SKPD</t>
  </si>
  <si>
    <t>X.XX.01.2.06.10</t>
  </si>
  <si>
    <t>Penatausahaan Arsip Dinamis pada SKPD</t>
  </si>
  <si>
    <t>X.XX.01.2.08.02</t>
  </si>
  <si>
    <t>Penyediaan Jasa Komunikasi, Sumber Daya Air dan Listrik</t>
  </si>
  <si>
    <t>X.XX.01.2.09.02</t>
  </si>
  <si>
    <t>Penyediaan Jasa Pemeliharaan, Biaya Pemeliharaan, Pajak, dan Perizinan Kendaraan Dinas Operasional atau Lapangan</t>
  </si>
  <si>
    <t>Pelayanan dan Penunjang Pelayanan BLUD UPT Puskesmas Sooko</t>
  </si>
  <si>
    <t>Pelayanan dan Penunjang Pelayanan BLUD UPT Puskesmas Trowulan</t>
  </si>
  <si>
    <t>Pelayanan dan Penunjang Pelayanan BLUD UPT Puskesmas Tawangsari</t>
  </si>
  <si>
    <t>Pelayanan dan Penunjang Pelayanan BLUD UPT Puskesmas Puri</t>
  </si>
  <si>
    <t>Pelayanan dan Penunjang Pelayanan BLUD UPT Puskesmas Gayaman</t>
  </si>
  <si>
    <t>Pelayanan dan Penunjang Pelayanan BLUD UPT Puskesmas Bangsal</t>
  </si>
  <si>
    <t>Pelayanan dan Penunjang Pelayanan BLUD UPT Puskesmas Gedeg</t>
  </si>
  <si>
    <t>Pelayanan dan Penunjang Pelayanan BLUD UPT Puskesmas Lespadangan</t>
  </si>
  <si>
    <t>Pelayanan dan Penunjang Pelayanan BLUD UPT Puskesmas Kemlagi</t>
  </si>
  <si>
    <t>Pelayanan dan Penunjang Pelayanan BLUD UPT Puskesmas Kedugnsari</t>
  </si>
  <si>
    <t>Pelayanan dan Penunjang Pelayanan BLUD UPT Puskesmas Dawarblandong</t>
  </si>
  <si>
    <t>Pelayanan dan Penunjang Pelayanan BLUD UPT Puskesmas Kupang</t>
  </si>
  <si>
    <t>Pelayanan dan Penunjang Pelayanan BLUD UPT Puskesmas Jetis</t>
  </si>
  <si>
    <t>Pelayanan dan Penunjang Pelayanan BLUD UPT Puskesmas Mojosari</t>
  </si>
  <si>
    <t>Pelayanan dan Penunjang Pelayanan BLUD UPT Puskesmas Modopuro</t>
  </si>
  <si>
    <t>Pelayanan dan Penunjang Pelayanan BLUD UPT Puskesmas Pungging</t>
  </si>
  <si>
    <t>Pelayanan dan Penunjang Pelayanan BLUD UPT Puskesmas Watukenongo</t>
  </si>
  <si>
    <t>Pelayanan dan Penunjang Pelayanan BLUD UPT Puskesmas Ngoro</t>
  </si>
  <si>
    <t>Pelayanan dan Penunjang Pelayanan BLUD UPT Puskesmas Manduro</t>
  </si>
  <si>
    <t>Pelayanan dan Penunjang Pelayanan BLUD UPT Puskesmas Dlanggu</t>
  </si>
  <si>
    <t>Pelayanan dan Penunjang Pelayanan BLUD UPT Puskesmas Kutorejo</t>
  </si>
  <si>
    <t>Pelayanan dan Penunjang Pelayanan BLUD UPT Puskesmas Pesanggrahan</t>
  </si>
  <si>
    <t>Pelayanan dan Penunjang Pelayanan BLUD UPT Puskesmas Pacet</t>
  </si>
  <si>
    <t>Pelayanan dan Penunjang Pelayanan BLUD UPT Puskesmas Pandan</t>
  </si>
  <si>
    <t>Pelayanan dan Penunjang Pelayanan BLUD UPT Puskesmas Trawas</t>
  </si>
  <si>
    <t>Pelayanan dan Penunjang Pelayanan BLUD UPT Puskesmas Gondang</t>
  </si>
  <si>
    <t>Pelayanan dan Penunjang Pelayanan BLUD UPT Puskesmas Jatirejo</t>
  </si>
  <si>
    <t>Total DAK Fisik</t>
  </si>
  <si>
    <t xml:space="preserve">Total DAK Non </t>
  </si>
  <si>
    <t>Hasil Des :</t>
  </si>
  <si>
    <t>Fisik Hasil Desk :</t>
  </si>
  <si>
    <t>- Dinkes 2.880.559.000 menjadi 2.880.325.407</t>
  </si>
  <si>
    <t>- Puskesmas 25.858.838.000 menjadi 25.567.895.891</t>
  </si>
  <si>
    <t>- Total Non Fisik 28.739.397.000 menjadi 28.448.288.298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</si>
</sst>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Bookman Old Style"/>
      <family val="1"/>
    </font>
    <font>
      <sz val="10"/>
      <name val="Arial"/>
      <family val="2"/>
    </font>
    <font>
      <b/>
      <u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/>
    </xf>
    <xf numFmtId="41" fontId="3" fillId="2" borderId="1" xfId="1" applyFont="1" applyFill="1" applyBorder="1" applyAlignment="1">
      <alignment horizontal="center" vertical="center" wrapText="1"/>
    </xf>
    <xf numFmtId="41" fontId="3" fillId="2" borderId="3" xfId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vertical="top" wrapText="1"/>
    </xf>
    <xf numFmtId="41" fontId="0" fillId="0" borderId="1" xfId="1" applyFont="1" applyFill="1" applyBorder="1" applyAlignment="1">
      <alignment vertical="top"/>
    </xf>
    <xf numFmtId="41" fontId="0" fillId="0" borderId="1" xfId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/>
    </xf>
    <xf numFmtId="0" fontId="4" fillId="0" borderId="0" xfId="0" applyFont="1" applyFill="1" applyBorder="1"/>
    <xf numFmtId="3" fontId="0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vertical="top"/>
    </xf>
    <xf numFmtId="3" fontId="5" fillId="0" borderId="1" xfId="2" applyNumberFormat="1" applyFont="1" applyFill="1" applyBorder="1" applyAlignment="1">
      <alignment vertical="top"/>
    </xf>
    <xf numFmtId="41" fontId="0" fillId="0" borderId="1" xfId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41" fontId="3" fillId="0" borderId="1" xfId="1" applyFont="1" applyFill="1" applyBorder="1" applyAlignment="1">
      <alignment vertical="top" wrapText="1"/>
    </xf>
    <xf numFmtId="0" fontId="3" fillId="0" borderId="0" xfId="0" applyFont="1" applyFill="1" applyBorder="1"/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 wrapText="1"/>
    </xf>
    <xf numFmtId="3" fontId="0" fillId="0" borderId="0" xfId="0" applyNumberFormat="1" applyFont="1" applyFill="1" applyBorder="1" applyAlignment="1">
      <alignment vertical="top" wrapText="1"/>
    </xf>
    <xf numFmtId="41" fontId="0" fillId="0" borderId="0" xfId="0" applyNumberFormat="1" applyFont="1" applyFill="1" applyBorder="1" applyAlignment="1">
      <alignment vertical="top" wrapText="1"/>
    </xf>
    <xf numFmtId="3" fontId="0" fillId="0" borderId="0" xfId="0" applyNumberFormat="1" applyFont="1" applyFill="1" applyBorder="1"/>
    <xf numFmtId="0" fontId="4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3" fontId="7" fillId="0" borderId="0" xfId="0" applyNumberFormat="1" applyFont="1" applyFill="1" applyBorder="1" applyAlignment="1">
      <alignment vertical="top" wrapText="1"/>
    </xf>
    <xf numFmtId="0" fontId="4" fillId="0" borderId="0" xfId="0" quotePrefix="1" applyFont="1" applyFill="1" applyBorder="1"/>
    <xf numFmtId="41" fontId="4" fillId="0" borderId="0" xfId="0" applyNumberFormat="1" applyFont="1" applyFill="1" applyBorder="1"/>
    <xf numFmtId="3" fontId="4" fillId="0" borderId="0" xfId="0" applyNumberFormat="1" applyFont="1" applyFill="1" applyBorder="1" applyAlignment="1">
      <alignment vertical="top" wrapText="1"/>
    </xf>
  </cellXfs>
  <cellStyles count="3">
    <cellStyle name="Comma [0]" xfId="1" builtinId="6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REKAP%20BOK%20DINAS_PUSK%202022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AS"/>
      <sheetName val="Per KOMPONEN Per Pusk"/>
      <sheetName val="Per KOMPONEN Per Pusk (kroscek)"/>
      <sheetName val="Fisik"/>
      <sheetName val="Sheet1"/>
      <sheetName val="DANA BOK PUSK 2022"/>
    </sheetNames>
    <sheetDataSet>
      <sheetData sheetId="0"/>
      <sheetData sheetId="1"/>
      <sheetData sheetId="2"/>
      <sheetData sheetId="3"/>
      <sheetData sheetId="4">
        <row r="6">
          <cell r="F6">
            <v>78846000</v>
          </cell>
          <cell r="G6">
            <v>79379000</v>
          </cell>
          <cell r="P6">
            <v>43130000</v>
          </cell>
          <cell r="R6">
            <v>6900000</v>
          </cell>
          <cell r="Z6">
            <v>53250000</v>
          </cell>
          <cell r="AB6">
            <v>10775000</v>
          </cell>
          <cell r="AF6">
            <v>58693000</v>
          </cell>
          <cell r="AH6">
            <v>14673871</v>
          </cell>
          <cell r="AI6">
            <v>45234800</v>
          </cell>
          <cell r="AL6">
            <v>24235429</v>
          </cell>
          <cell r="AM6">
            <v>24235429</v>
          </cell>
          <cell r="AN6">
            <v>36353143</v>
          </cell>
          <cell r="AP6">
            <v>30294286</v>
          </cell>
          <cell r="AS6">
            <v>187824571</v>
          </cell>
          <cell r="AZ6">
            <v>109374580</v>
          </cell>
          <cell r="BG6">
            <v>307800000</v>
          </cell>
        </row>
        <row r="7">
          <cell r="F7">
            <v>49800000</v>
          </cell>
          <cell r="G7">
            <v>50137000</v>
          </cell>
          <cell r="P7">
            <v>33530000</v>
          </cell>
          <cell r="R7">
            <v>6900000</v>
          </cell>
          <cell r="Z7">
            <v>41550000</v>
          </cell>
          <cell r="AB7">
            <v>10775000</v>
          </cell>
          <cell r="AF7">
            <v>58693000</v>
          </cell>
          <cell r="AH7">
            <v>14673871</v>
          </cell>
          <cell r="AI7">
            <v>41708800</v>
          </cell>
          <cell r="AL7">
            <v>15307605</v>
          </cell>
          <cell r="AM7">
            <v>15307605</v>
          </cell>
          <cell r="AN7">
            <v>22961407</v>
          </cell>
          <cell r="AP7">
            <v>19134506</v>
          </cell>
          <cell r="AS7">
            <v>118633938</v>
          </cell>
          <cell r="AZ7">
            <v>41874580</v>
          </cell>
          <cell r="BG7">
            <v>211300000</v>
          </cell>
        </row>
        <row r="8">
          <cell r="F8">
            <v>38452000</v>
          </cell>
          <cell r="G8">
            <v>38712000</v>
          </cell>
          <cell r="P8">
            <v>30330000</v>
          </cell>
          <cell r="R8">
            <v>6900000</v>
          </cell>
          <cell r="Z8">
            <v>37650000</v>
          </cell>
          <cell r="AB8">
            <v>10775000</v>
          </cell>
          <cell r="AF8">
            <v>58693000</v>
          </cell>
          <cell r="AH8">
            <v>14673871</v>
          </cell>
          <cell r="AI8">
            <v>41708800</v>
          </cell>
          <cell r="AL8">
            <v>11819329</v>
          </cell>
          <cell r="AM8">
            <v>11819329</v>
          </cell>
          <cell r="AN8">
            <v>17728994</v>
          </cell>
          <cell r="AP8">
            <v>14774162</v>
          </cell>
          <cell r="AS8">
            <v>91599802</v>
          </cell>
          <cell r="AZ8">
            <v>56874580</v>
          </cell>
          <cell r="BG8">
            <v>179200000</v>
          </cell>
        </row>
        <row r="9">
          <cell r="F9">
            <v>82625000</v>
          </cell>
          <cell r="G9">
            <v>83184000</v>
          </cell>
          <cell r="P9">
            <v>44730000</v>
          </cell>
          <cell r="R9">
            <v>6900000</v>
          </cell>
          <cell r="Z9">
            <v>55200000</v>
          </cell>
          <cell r="AB9">
            <v>10775000</v>
          </cell>
          <cell r="AF9">
            <v>58693000</v>
          </cell>
          <cell r="AH9">
            <v>14673871</v>
          </cell>
          <cell r="AI9">
            <v>45234800</v>
          </cell>
          <cell r="AL9">
            <v>25397214</v>
          </cell>
          <cell r="AM9">
            <v>25397214</v>
          </cell>
          <cell r="AN9">
            <v>38095821</v>
          </cell>
          <cell r="AP9">
            <v>31746517</v>
          </cell>
          <cell r="AS9">
            <v>196828406</v>
          </cell>
          <cell r="AZ9">
            <v>109374580</v>
          </cell>
          <cell r="BG9">
            <v>323700000</v>
          </cell>
        </row>
        <row r="10">
          <cell r="F10">
            <v>59903000</v>
          </cell>
          <cell r="G10">
            <v>60308000</v>
          </cell>
          <cell r="P10">
            <v>38330000</v>
          </cell>
          <cell r="R10">
            <v>6900000</v>
          </cell>
          <cell r="Z10">
            <v>48150000</v>
          </cell>
          <cell r="AB10">
            <v>10775000</v>
          </cell>
          <cell r="AF10">
            <v>58693000</v>
          </cell>
          <cell r="AH10">
            <v>14673871</v>
          </cell>
          <cell r="AI10">
            <v>40592800</v>
          </cell>
          <cell r="AL10">
            <v>18412998</v>
          </cell>
          <cell r="AM10">
            <v>18412998</v>
          </cell>
          <cell r="AN10">
            <v>27619497</v>
          </cell>
          <cell r="AP10">
            <v>23016248</v>
          </cell>
          <cell r="AS10">
            <v>142700737</v>
          </cell>
          <cell r="AZ10">
            <v>86874580</v>
          </cell>
          <cell r="BG10">
            <v>259200000</v>
          </cell>
        </row>
        <row r="11">
          <cell r="F11">
            <v>63878000</v>
          </cell>
          <cell r="G11">
            <v>64310000</v>
          </cell>
          <cell r="P11">
            <v>46330000</v>
          </cell>
          <cell r="R11">
            <v>6900000</v>
          </cell>
          <cell r="Z11">
            <v>56400000</v>
          </cell>
          <cell r="AB11">
            <v>10775000</v>
          </cell>
          <cell r="AF11">
            <v>58693000</v>
          </cell>
          <cell r="AH11">
            <v>14673871</v>
          </cell>
          <cell r="AI11">
            <v>43932800</v>
          </cell>
          <cell r="AL11">
            <v>19634643</v>
          </cell>
          <cell r="AM11">
            <v>19634643</v>
          </cell>
          <cell r="AN11">
            <v>29451964</v>
          </cell>
          <cell r="AP11">
            <v>24543304</v>
          </cell>
          <cell r="AS11">
            <v>152168482</v>
          </cell>
          <cell r="AZ11">
            <v>71874580</v>
          </cell>
          <cell r="BG11">
            <v>339700000</v>
          </cell>
        </row>
        <row r="12">
          <cell r="F12">
            <v>47455000</v>
          </cell>
          <cell r="G12">
            <v>47776000</v>
          </cell>
          <cell r="P12">
            <v>35130000</v>
          </cell>
          <cell r="R12">
            <v>6900000</v>
          </cell>
          <cell r="Z12">
            <v>43500000</v>
          </cell>
          <cell r="AB12">
            <v>10775000</v>
          </cell>
          <cell r="AF12">
            <v>58693000</v>
          </cell>
          <cell r="AH12">
            <v>14673871</v>
          </cell>
          <cell r="AI12">
            <v>42824800</v>
          </cell>
          <cell r="AL12">
            <v>14586736</v>
          </cell>
          <cell r="AM12">
            <v>14586736</v>
          </cell>
          <cell r="AN12">
            <v>21880104</v>
          </cell>
          <cell r="AP12">
            <v>18233420</v>
          </cell>
          <cell r="AS12">
            <v>113047204</v>
          </cell>
          <cell r="AZ12">
            <v>49374580</v>
          </cell>
          <cell r="BG12">
            <v>227200000</v>
          </cell>
        </row>
        <row r="13">
          <cell r="F13">
            <v>27666000</v>
          </cell>
          <cell r="G13">
            <v>27854645</v>
          </cell>
          <cell r="P13">
            <v>25530000</v>
          </cell>
          <cell r="R13">
            <v>6900000</v>
          </cell>
          <cell r="Z13">
            <v>31800000</v>
          </cell>
          <cell r="AB13">
            <v>10775000</v>
          </cell>
          <cell r="AF13">
            <v>58693000</v>
          </cell>
          <cell r="AH13">
            <v>14673871</v>
          </cell>
          <cell r="AI13">
            <v>40592800</v>
          </cell>
          <cell r="AL13">
            <v>8500048</v>
          </cell>
          <cell r="AM13">
            <v>8500048</v>
          </cell>
          <cell r="AN13">
            <v>12750072</v>
          </cell>
          <cell r="AP13">
            <v>10625060</v>
          </cell>
          <cell r="AS13">
            <v>65875369</v>
          </cell>
          <cell r="AZ13">
            <v>19374580</v>
          </cell>
          <cell r="BG13">
            <v>131200000</v>
          </cell>
        </row>
        <row r="14">
          <cell r="F14">
            <v>44305000</v>
          </cell>
          <cell r="G14">
            <v>44604000</v>
          </cell>
          <cell r="P14">
            <v>38330000</v>
          </cell>
          <cell r="R14">
            <v>6900000</v>
          </cell>
          <cell r="Z14">
            <v>47400000</v>
          </cell>
          <cell r="AB14">
            <v>10775000</v>
          </cell>
          <cell r="AF14">
            <v>58693000</v>
          </cell>
          <cell r="AH14">
            <v>14673871</v>
          </cell>
          <cell r="AI14">
            <v>41708800</v>
          </cell>
          <cell r="AL14">
            <v>13618399</v>
          </cell>
          <cell r="AM14">
            <v>13618399</v>
          </cell>
          <cell r="AN14">
            <v>20427599</v>
          </cell>
          <cell r="AP14">
            <v>17022999</v>
          </cell>
          <cell r="AS14">
            <v>105542594</v>
          </cell>
          <cell r="AZ14">
            <v>11874580</v>
          </cell>
          <cell r="BG14">
            <v>259200000</v>
          </cell>
        </row>
        <row r="15">
          <cell r="F15">
            <v>32281000</v>
          </cell>
          <cell r="G15">
            <v>32499000</v>
          </cell>
          <cell r="P15">
            <v>31930000</v>
          </cell>
          <cell r="R15">
            <v>6900000</v>
          </cell>
          <cell r="Z15">
            <v>39600000</v>
          </cell>
          <cell r="AB15">
            <v>10775000</v>
          </cell>
          <cell r="AF15">
            <v>58693000</v>
          </cell>
          <cell r="AH15">
            <v>14673871</v>
          </cell>
          <cell r="AI15">
            <v>41708800</v>
          </cell>
          <cell r="AL15">
            <v>9922440</v>
          </cell>
          <cell r="AM15">
            <v>9922440</v>
          </cell>
          <cell r="AN15">
            <v>14883661</v>
          </cell>
          <cell r="AP15">
            <v>12403051</v>
          </cell>
          <cell r="AS15">
            <v>76898914</v>
          </cell>
          <cell r="AZ15">
            <v>49374580</v>
          </cell>
          <cell r="BG15">
            <v>195200000</v>
          </cell>
        </row>
        <row r="16">
          <cell r="F16">
            <v>67874000</v>
          </cell>
          <cell r="G16">
            <v>68332000</v>
          </cell>
          <cell r="P16">
            <v>47930000</v>
          </cell>
          <cell r="R16">
            <v>6900000</v>
          </cell>
          <cell r="Z16">
            <v>58350000</v>
          </cell>
          <cell r="AB16">
            <v>10775000</v>
          </cell>
          <cell r="AF16">
            <v>58693000</v>
          </cell>
          <cell r="AH16">
            <v>14673871</v>
          </cell>
          <cell r="AI16">
            <v>45234800</v>
          </cell>
          <cell r="AL16">
            <v>20862857</v>
          </cell>
          <cell r="AM16">
            <v>20862857</v>
          </cell>
          <cell r="AN16">
            <v>31294286</v>
          </cell>
          <cell r="AP16">
            <v>26078572</v>
          </cell>
          <cell r="AS16">
            <v>161687144</v>
          </cell>
          <cell r="AZ16">
            <v>7470252</v>
          </cell>
          <cell r="BG16">
            <v>355700000</v>
          </cell>
        </row>
        <row r="17">
          <cell r="F17">
            <v>62762000</v>
          </cell>
          <cell r="G17">
            <v>63186000</v>
          </cell>
          <cell r="P17">
            <v>33530000</v>
          </cell>
          <cell r="R17">
            <v>6900000</v>
          </cell>
          <cell r="Z17">
            <v>40800000</v>
          </cell>
          <cell r="AB17">
            <v>10775000</v>
          </cell>
          <cell r="AF17">
            <v>58693000</v>
          </cell>
          <cell r="AH17">
            <v>14673871</v>
          </cell>
          <cell r="AI17">
            <v>41708800</v>
          </cell>
          <cell r="AL17">
            <v>19291546</v>
          </cell>
          <cell r="AM17">
            <v>19291546</v>
          </cell>
          <cell r="AN17">
            <v>28937319</v>
          </cell>
          <cell r="AP17">
            <v>24114432</v>
          </cell>
          <cell r="AS17">
            <v>149509479</v>
          </cell>
          <cell r="AZ17">
            <v>7470252</v>
          </cell>
          <cell r="BG17">
            <v>211200000</v>
          </cell>
        </row>
        <row r="18">
          <cell r="F18">
            <v>35811000</v>
          </cell>
          <cell r="G18">
            <v>36053000</v>
          </cell>
          <cell r="P18">
            <v>30330000</v>
          </cell>
          <cell r="R18">
            <v>6900000</v>
          </cell>
          <cell r="Z18">
            <v>37650000</v>
          </cell>
          <cell r="AB18">
            <v>10775000</v>
          </cell>
          <cell r="AF18">
            <v>58693000</v>
          </cell>
          <cell r="AH18">
            <v>14673871</v>
          </cell>
          <cell r="AI18">
            <v>41708800</v>
          </cell>
          <cell r="AL18">
            <v>11007576</v>
          </cell>
          <cell r="AM18">
            <v>11007576</v>
          </cell>
          <cell r="AN18">
            <v>16511364</v>
          </cell>
          <cell r="AP18">
            <v>13759470</v>
          </cell>
          <cell r="AS18">
            <v>85308717</v>
          </cell>
          <cell r="AZ18">
            <v>19373490</v>
          </cell>
          <cell r="BG18">
            <v>179200000</v>
          </cell>
        </row>
        <row r="19">
          <cell r="F19">
            <v>58031000</v>
          </cell>
          <cell r="G19">
            <v>58423000</v>
          </cell>
          <cell r="P19">
            <v>36730000</v>
          </cell>
          <cell r="R19">
            <v>6900000</v>
          </cell>
          <cell r="Z19">
            <v>45450000</v>
          </cell>
          <cell r="AB19">
            <v>10775000</v>
          </cell>
          <cell r="AF19">
            <v>58693000</v>
          </cell>
          <cell r="AH19">
            <v>14673871</v>
          </cell>
          <cell r="AI19">
            <v>41708800</v>
          </cell>
          <cell r="AL19">
            <v>17837398</v>
          </cell>
          <cell r="AM19">
            <v>17837398</v>
          </cell>
          <cell r="AN19">
            <v>26756097</v>
          </cell>
          <cell r="AP19">
            <v>22296748</v>
          </cell>
          <cell r="AS19">
            <v>138239835</v>
          </cell>
          <cell r="AZ19">
            <v>49373490</v>
          </cell>
          <cell r="BG19">
            <v>243700000</v>
          </cell>
        </row>
        <row r="20">
          <cell r="F20">
            <v>42587000</v>
          </cell>
          <cell r="G20">
            <v>42874000</v>
          </cell>
          <cell r="P20">
            <v>31930000</v>
          </cell>
          <cell r="R20">
            <v>6900000</v>
          </cell>
          <cell r="Z20">
            <v>39600000</v>
          </cell>
          <cell r="AB20">
            <v>10775000</v>
          </cell>
          <cell r="AF20">
            <v>58693000</v>
          </cell>
          <cell r="AH20">
            <v>14673871</v>
          </cell>
          <cell r="AI20">
            <v>41708800</v>
          </cell>
          <cell r="AL20">
            <v>13090249</v>
          </cell>
          <cell r="AM20">
            <v>13090249</v>
          </cell>
          <cell r="AN20">
            <v>19635373</v>
          </cell>
          <cell r="AP20">
            <v>16362810</v>
          </cell>
          <cell r="AS20">
            <v>101449426</v>
          </cell>
          <cell r="AZ20">
            <v>41873490</v>
          </cell>
          <cell r="BG20">
            <v>195200000</v>
          </cell>
        </row>
        <row r="21">
          <cell r="F21">
            <v>61617000</v>
          </cell>
          <cell r="G21">
            <v>62033000</v>
          </cell>
          <cell r="P21">
            <v>38330000</v>
          </cell>
          <cell r="R21">
            <v>6900000</v>
          </cell>
          <cell r="Z21">
            <v>47400000</v>
          </cell>
          <cell r="AB21">
            <v>10775000</v>
          </cell>
          <cell r="AF21">
            <v>58693000</v>
          </cell>
          <cell r="AH21">
            <v>14673871</v>
          </cell>
          <cell r="AI21">
            <v>41708800</v>
          </cell>
          <cell r="AL21">
            <v>18939689</v>
          </cell>
          <cell r="AM21">
            <v>18939689</v>
          </cell>
          <cell r="AN21">
            <v>28409533</v>
          </cell>
          <cell r="AP21">
            <v>23674611</v>
          </cell>
          <cell r="AS21">
            <v>146782588</v>
          </cell>
          <cell r="AZ21">
            <v>56873490</v>
          </cell>
          <cell r="BG21">
            <v>259700000</v>
          </cell>
        </row>
        <row r="22">
          <cell r="F22">
            <v>30091000</v>
          </cell>
          <cell r="G22">
            <v>30294000</v>
          </cell>
          <cell r="P22">
            <v>30330000</v>
          </cell>
          <cell r="R22">
            <v>6900000</v>
          </cell>
          <cell r="Z22">
            <v>37650000</v>
          </cell>
          <cell r="AB22">
            <v>10775000</v>
          </cell>
          <cell r="AF22">
            <v>58693000</v>
          </cell>
          <cell r="AH22">
            <v>14673871</v>
          </cell>
          <cell r="AI22">
            <v>41708800</v>
          </cell>
          <cell r="AL22">
            <v>9249386</v>
          </cell>
          <cell r="AM22">
            <v>9249386</v>
          </cell>
          <cell r="AN22">
            <v>13874079</v>
          </cell>
          <cell r="AP22">
            <v>11561733</v>
          </cell>
          <cell r="AS22">
            <v>71682744</v>
          </cell>
          <cell r="AZ22">
            <v>49373490</v>
          </cell>
          <cell r="BG22">
            <v>179200000</v>
          </cell>
        </row>
        <row r="23">
          <cell r="F23">
            <v>59546000</v>
          </cell>
          <cell r="G23">
            <v>59948000</v>
          </cell>
          <cell r="P23">
            <v>39930000</v>
          </cell>
          <cell r="R23">
            <v>6900000</v>
          </cell>
          <cell r="Z23">
            <v>48600000</v>
          </cell>
          <cell r="AB23">
            <v>10775000</v>
          </cell>
          <cell r="AF23">
            <v>58693000</v>
          </cell>
          <cell r="AH23">
            <v>14673871</v>
          </cell>
          <cell r="AI23">
            <v>41708800</v>
          </cell>
          <cell r="AL23">
            <v>18303134</v>
          </cell>
          <cell r="AM23">
            <v>18303134</v>
          </cell>
          <cell r="AN23">
            <v>27454701</v>
          </cell>
          <cell r="AP23">
            <v>22878918</v>
          </cell>
          <cell r="AS23">
            <v>141849290</v>
          </cell>
          <cell r="AZ23">
            <v>86873490</v>
          </cell>
          <cell r="BG23">
            <v>275200000</v>
          </cell>
        </row>
        <row r="24">
          <cell r="F24">
            <v>36850000</v>
          </cell>
          <cell r="G24">
            <v>37099000</v>
          </cell>
          <cell r="P24">
            <v>28730000</v>
          </cell>
          <cell r="R24">
            <v>6900000</v>
          </cell>
          <cell r="Z24">
            <v>34950000</v>
          </cell>
          <cell r="AB24">
            <v>10775000</v>
          </cell>
          <cell r="AF24">
            <v>58693000</v>
          </cell>
          <cell r="AH24">
            <v>14673871</v>
          </cell>
          <cell r="AI24">
            <v>41708800</v>
          </cell>
          <cell r="AL24">
            <v>11326949</v>
          </cell>
          <cell r="AM24">
            <v>11326949</v>
          </cell>
          <cell r="AN24">
            <v>16990423</v>
          </cell>
          <cell r="AP24">
            <v>14158686</v>
          </cell>
          <cell r="AS24">
            <v>87783850</v>
          </cell>
          <cell r="AZ24">
            <v>41873490</v>
          </cell>
          <cell r="BG24">
            <v>163200000</v>
          </cell>
        </row>
        <row r="25">
          <cell r="F25">
            <v>66332000</v>
          </cell>
          <cell r="G25">
            <v>66781000</v>
          </cell>
          <cell r="P25">
            <v>44730000</v>
          </cell>
          <cell r="R25">
            <v>6900000</v>
          </cell>
          <cell r="Z25">
            <v>55200000</v>
          </cell>
          <cell r="AB25">
            <v>10775000</v>
          </cell>
          <cell r="AF25">
            <v>58693000</v>
          </cell>
          <cell r="AH25">
            <v>14673871</v>
          </cell>
          <cell r="AI25">
            <v>45234800</v>
          </cell>
          <cell r="AL25">
            <v>20389091</v>
          </cell>
          <cell r="AM25">
            <v>20389091</v>
          </cell>
          <cell r="AN25">
            <v>30583637</v>
          </cell>
          <cell r="AP25">
            <v>25486364</v>
          </cell>
          <cell r="AS25">
            <v>158015459</v>
          </cell>
          <cell r="AZ25">
            <v>101873490</v>
          </cell>
          <cell r="BG25">
            <v>323200000</v>
          </cell>
        </row>
        <row r="26">
          <cell r="F26">
            <v>37523000</v>
          </cell>
          <cell r="G26">
            <v>37777000</v>
          </cell>
          <cell r="P26">
            <v>33530000</v>
          </cell>
          <cell r="R26">
            <v>6900000</v>
          </cell>
          <cell r="Z26">
            <v>40800000</v>
          </cell>
          <cell r="AB26">
            <v>10775000</v>
          </cell>
          <cell r="AF26">
            <v>58693000</v>
          </cell>
          <cell r="AH26">
            <v>14673871</v>
          </cell>
          <cell r="AI26">
            <v>41708800</v>
          </cell>
          <cell r="AL26">
            <v>11533902</v>
          </cell>
          <cell r="AM26">
            <v>11533902</v>
          </cell>
          <cell r="AN26">
            <v>17300853</v>
          </cell>
          <cell r="AP26">
            <v>14417377</v>
          </cell>
          <cell r="AS26">
            <v>89387739</v>
          </cell>
          <cell r="AZ26">
            <v>34373490</v>
          </cell>
          <cell r="BG26">
            <v>211700000</v>
          </cell>
        </row>
        <row r="27">
          <cell r="F27">
            <v>39781000</v>
          </cell>
          <cell r="G27">
            <v>40049000</v>
          </cell>
          <cell r="P27">
            <v>31930000</v>
          </cell>
          <cell r="R27">
            <v>6900000</v>
          </cell>
          <cell r="Z27">
            <v>39600000</v>
          </cell>
          <cell r="AB27">
            <v>10775000</v>
          </cell>
          <cell r="AF27">
            <v>58693000</v>
          </cell>
          <cell r="AH27">
            <v>14673871</v>
          </cell>
          <cell r="AI27">
            <v>41708800</v>
          </cell>
          <cell r="AL27">
            <v>12227761</v>
          </cell>
          <cell r="AM27">
            <v>12227761</v>
          </cell>
          <cell r="AN27">
            <v>18341641</v>
          </cell>
          <cell r="AP27">
            <v>15284701</v>
          </cell>
          <cell r="AS27">
            <v>94765146</v>
          </cell>
          <cell r="AZ27">
            <v>56873490</v>
          </cell>
          <cell r="BG27">
            <v>195200000</v>
          </cell>
        </row>
        <row r="28">
          <cell r="F28">
            <v>43472000</v>
          </cell>
          <cell r="G28">
            <v>43766000</v>
          </cell>
          <cell r="P28">
            <v>35130000</v>
          </cell>
          <cell r="R28">
            <v>6900000</v>
          </cell>
          <cell r="Z28">
            <v>42750000</v>
          </cell>
          <cell r="AB28">
            <v>10775000</v>
          </cell>
          <cell r="AF28">
            <v>58693000</v>
          </cell>
          <cell r="AH28">
            <v>14673871</v>
          </cell>
          <cell r="AI28">
            <v>45234800</v>
          </cell>
          <cell r="AL28">
            <v>13362536</v>
          </cell>
          <cell r="AM28">
            <v>13362536</v>
          </cell>
          <cell r="AN28">
            <v>20043804</v>
          </cell>
          <cell r="AP28">
            <v>16703170</v>
          </cell>
          <cell r="AS28">
            <v>103559655</v>
          </cell>
          <cell r="AZ28">
            <v>64373490</v>
          </cell>
          <cell r="BG28">
            <v>227700000</v>
          </cell>
        </row>
        <row r="29">
          <cell r="F29">
            <v>30692000</v>
          </cell>
          <cell r="G29">
            <v>30899000</v>
          </cell>
          <cell r="P29">
            <v>35130000</v>
          </cell>
          <cell r="R29">
            <v>6900000</v>
          </cell>
          <cell r="Z29">
            <v>42750000</v>
          </cell>
          <cell r="AB29">
            <v>10775000</v>
          </cell>
          <cell r="AF29">
            <v>58693000</v>
          </cell>
          <cell r="AH29">
            <v>14673871</v>
          </cell>
          <cell r="AI29">
            <v>41708800</v>
          </cell>
          <cell r="AL29">
            <v>9434075</v>
          </cell>
          <cell r="AM29">
            <v>9434075</v>
          </cell>
          <cell r="AN29">
            <v>14151112</v>
          </cell>
          <cell r="AP29">
            <v>11792593</v>
          </cell>
          <cell r="AS29">
            <v>73114079</v>
          </cell>
          <cell r="AZ29">
            <v>71873490</v>
          </cell>
          <cell r="BG29">
            <v>227200000</v>
          </cell>
        </row>
        <row r="30">
          <cell r="F30">
            <v>38787000</v>
          </cell>
          <cell r="G30">
            <v>39049000</v>
          </cell>
          <cell r="P30">
            <v>39930000</v>
          </cell>
          <cell r="R30">
            <v>6900000</v>
          </cell>
          <cell r="Z30">
            <v>49350000</v>
          </cell>
          <cell r="AB30">
            <v>10775000</v>
          </cell>
          <cell r="AF30">
            <v>58693000</v>
          </cell>
          <cell r="AH30">
            <v>14673871</v>
          </cell>
          <cell r="AI30">
            <v>41708800</v>
          </cell>
          <cell r="AL30">
            <v>11922258</v>
          </cell>
          <cell r="AM30">
            <v>11922258</v>
          </cell>
          <cell r="AN30">
            <v>17883388</v>
          </cell>
          <cell r="AP30">
            <v>14902823</v>
          </cell>
          <cell r="AS30">
            <v>92397503</v>
          </cell>
          <cell r="AZ30">
            <v>3838222</v>
          </cell>
          <cell r="BG30">
            <v>275700000</v>
          </cell>
        </row>
        <row r="31">
          <cell r="F31">
            <v>55645000</v>
          </cell>
          <cell r="G31">
            <v>56021000</v>
          </cell>
          <cell r="P31">
            <v>47930000</v>
          </cell>
          <cell r="R31">
            <v>6900000</v>
          </cell>
          <cell r="Z31">
            <v>58350000</v>
          </cell>
          <cell r="AB31">
            <v>10775000</v>
          </cell>
          <cell r="AF31">
            <v>58693000</v>
          </cell>
          <cell r="AH31">
            <v>14673871</v>
          </cell>
          <cell r="AI31">
            <v>48839800</v>
          </cell>
          <cell r="AL31">
            <v>17104119</v>
          </cell>
          <cell r="AM31">
            <v>17104119</v>
          </cell>
          <cell r="AN31">
            <v>25656179</v>
          </cell>
          <cell r="AP31">
            <v>21380149</v>
          </cell>
          <cell r="AS31">
            <v>132556925</v>
          </cell>
          <cell r="AZ31">
            <v>74670616</v>
          </cell>
          <cell r="BG31">
            <v>355700000</v>
          </cell>
        </row>
        <row r="32">
          <cell r="F32">
            <v>57388000</v>
          </cell>
          <cell r="G32">
            <v>57776000</v>
          </cell>
          <cell r="P32">
            <v>49530000</v>
          </cell>
          <cell r="R32">
            <v>6600000</v>
          </cell>
          <cell r="Z32">
            <v>60300000</v>
          </cell>
          <cell r="AB32">
            <v>10775000</v>
          </cell>
          <cell r="AF32">
            <v>58760079</v>
          </cell>
          <cell r="AH32">
            <v>14673874</v>
          </cell>
          <cell r="AI32">
            <v>48839800</v>
          </cell>
          <cell r="AL32">
            <v>17639935</v>
          </cell>
          <cell r="AM32">
            <v>17639935</v>
          </cell>
          <cell r="AN32">
            <v>26459902</v>
          </cell>
          <cell r="AP32">
            <v>22049918</v>
          </cell>
          <cell r="AS32">
            <v>136709494</v>
          </cell>
          <cell r="AZ32">
            <v>116874610</v>
          </cell>
          <cell r="BG32">
            <v>371209500</v>
          </cell>
        </row>
      </sheetData>
      <sheetData sheetId="5">
        <row r="5">
          <cell r="AW5">
            <v>131620000</v>
          </cell>
        </row>
        <row r="6">
          <cell r="AW6">
            <v>76010000</v>
          </cell>
        </row>
        <row r="7">
          <cell r="AW7">
            <v>59190000</v>
          </cell>
        </row>
        <row r="8">
          <cell r="AW8">
            <v>137600000</v>
          </cell>
        </row>
        <row r="9">
          <cell r="AW9">
            <v>97140000</v>
          </cell>
        </row>
        <row r="10">
          <cell r="AW10">
            <v>103330000</v>
          </cell>
        </row>
        <row r="11">
          <cell r="AW11">
            <v>73810000</v>
          </cell>
        </row>
        <row r="12">
          <cell r="AW12">
            <v>41455000</v>
          </cell>
        </row>
        <row r="13">
          <cell r="AW13">
            <v>75930000</v>
          </cell>
        </row>
        <row r="14">
          <cell r="AW14">
            <v>56760000</v>
          </cell>
        </row>
        <row r="15">
          <cell r="AW15">
            <v>118430000</v>
          </cell>
        </row>
        <row r="16">
          <cell r="AW16">
            <v>102555000</v>
          </cell>
        </row>
        <row r="17">
          <cell r="AW17">
            <v>58765000</v>
          </cell>
        </row>
        <row r="18">
          <cell r="AW18">
            <v>92350000</v>
          </cell>
        </row>
        <row r="19">
          <cell r="AW19">
            <v>65590000</v>
          </cell>
        </row>
        <row r="20">
          <cell r="AW20">
            <v>104195000</v>
          </cell>
        </row>
        <row r="21">
          <cell r="AW21">
            <v>47430000</v>
          </cell>
        </row>
        <row r="22">
          <cell r="AW22">
            <v>94620000</v>
          </cell>
        </row>
        <row r="23">
          <cell r="AW23">
            <v>57855000</v>
          </cell>
        </row>
        <row r="24">
          <cell r="AW24">
            <v>118735000</v>
          </cell>
        </row>
        <row r="25">
          <cell r="AW25">
            <v>67040000</v>
          </cell>
        </row>
        <row r="26">
          <cell r="AW26">
            <v>65970000</v>
          </cell>
        </row>
        <row r="27">
          <cell r="AW27">
            <v>69190000</v>
          </cell>
        </row>
        <row r="28">
          <cell r="AW28">
            <v>55435000</v>
          </cell>
        </row>
        <row r="29">
          <cell r="AW29">
            <v>60660000</v>
          </cell>
        </row>
        <row r="30">
          <cell r="AW30">
            <v>102190000</v>
          </cell>
        </row>
        <row r="31">
          <cell r="AW31">
            <v>99994640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4"/>
  <sheetViews>
    <sheetView tabSelected="1" workbookViewId="0">
      <selection sqref="A1:XFD1048576"/>
    </sheetView>
  </sheetViews>
  <sheetFormatPr defaultRowHeight="14" x14ac:dyDescent="0.3"/>
  <cols>
    <col min="1" max="1" width="7.3984375" style="28" customWidth="1"/>
    <col min="2" max="2" width="20.3984375" style="29" customWidth="1"/>
    <col min="3" max="3" width="58.5" style="29" customWidth="1"/>
    <col min="4" max="4" width="15.296875" style="30" customWidth="1"/>
    <col min="5" max="5" width="16.09765625" style="29" bestFit="1" customWidth="1"/>
    <col min="6" max="6" width="16.09765625" style="29" customWidth="1"/>
    <col min="7" max="7" width="13.69921875" style="29" customWidth="1"/>
    <col min="8" max="8" width="13.8984375" style="29" customWidth="1"/>
    <col min="9" max="9" width="13.59765625" style="29" customWidth="1"/>
    <col min="10" max="10" width="15.296875" style="29" customWidth="1"/>
    <col min="11" max="11" width="16.09765625" style="29" customWidth="1"/>
    <col min="12" max="12" width="14.59765625" style="32" customWidth="1"/>
    <col min="13" max="16384" width="8.796875" style="2"/>
  </cols>
  <sheetData>
    <row r="1" spans="1:13" ht="20.9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4" spans="1:13" x14ac:dyDescent="0.3">
      <c r="A4" s="3" t="s">
        <v>1</v>
      </c>
      <c r="B4" s="3" t="s">
        <v>2</v>
      </c>
      <c r="C4" s="3" t="s">
        <v>3</v>
      </c>
      <c r="D4" s="4" t="s">
        <v>4</v>
      </c>
      <c r="E4" s="5" t="s">
        <v>5</v>
      </c>
      <c r="F4" s="5"/>
      <c r="G4" s="5"/>
      <c r="H4" s="5"/>
      <c r="I4" s="5"/>
      <c r="J4" s="5"/>
      <c r="K4" s="5"/>
      <c r="L4" s="4" t="s">
        <v>6</v>
      </c>
    </row>
    <row r="5" spans="1:13" s="9" customFormat="1" ht="14.55" customHeight="1" x14ac:dyDescent="0.3">
      <c r="A5" s="3"/>
      <c r="B5" s="3"/>
      <c r="C5" s="3"/>
      <c r="D5" s="6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8" t="s">
        <v>15</v>
      </c>
    </row>
    <row r="6" spans="1:13" ht="15.05" customHeight="1" x14ac:dyDescent="0.3">
      <c r="A6" s="10">
        <v>1</v>
      </c>
      <c r="B6" s="11" t="s">
        <v>16</v>
      </c>
      <c r="C6" s="11" t="s">
        <v>17</v>
      </c>
      <c r="D6" s="12">
        <v>3271436996</v>
      </c>
      <c r="E6" s="13">
        <v>1300000000</v>
      </c>
      <c r="F6" s="13"/>
      <c r="G6" s="13">
        <v>1971436996</v>
      </c>
      <c r="H6" s="13"/>
      <c r="I6" s="13"/>
      <c r="J6" s="13"/>
      <c r="K6" s="13">
        <f>SUM(E6:J6)</f>
        <v>3271436996</v>
      </c>
      <c r="L6" s="14">
        <f>K6-D6</f>
        <v>0</v>
      </c>
    </row>
    <row r="7" spans="1:13" ht="17.75" customHeight="1" x14ac:dyDescent="0.3">
      <c r="A7" s="10">
        <v>2</v>
      </c>
      <c r="B7" s="11" t="s">
        <v>18</v>
      </c>
      <c r="C7" s="11" t="s">
        <v>19</v>
      </c>
      <c r="D7" s="12">
        <f>300000000+1666024000+499750000+340000000+100000000+200000000</f>
        <v>3105774000</v>
      </c>
      <c r="E7" s="13">
        <v>200000000</v>
      </c>
      <c r="F7" s="13"/>
      <c r="G7" s="13"/>
      <c r="H7" s="13"/>
      <c r="I7" s="13">
        <v>2505774000</v>
      </c>
      <c r="J7" s="13"/>
      <c r="K7" s="13">
        <f t="shared" ref="K7:K66" si="0">SUM(E7:J7)</f>
        <v>2705774000</v>
      </c>
      <c r="L7" s="14">
        <f t="shared" ref="L7:L70" si="1">K7-D7</f>
        <v>-400000000</v>
      </c>
      <c r="M7" s="15" t="s">
        <v>20</v>
      </c>
    </row>
    <row r="8" spans="1:13" ht="27.95" x14ac:dyDescent="0.3">
      <c r="A8" s="10"/>
      <c r="B8" s="11" t="s">
        <v>21</v>
      </c>
      <c r="C8" s="11" t="s">
        <v>22</v>
      </c>
      <c r="D8" s="16">
        <v>0</v>
      </c>
      <c r="E8" s="13">
        <v>36000000</v>
      </c>
      <c r="F8" s="13"/>
      <c r="G8" s="13"/>
      <c r="H8" s="13"/>
      <c r="I8" s="13">
        <v>300000000</v>
      </c>
      <c r="J8" s="13"/>
      <c r="K8" s="13">
        <f t="shared" si="0"/>
        <v>336000000</v>
      </c>
      <c r="L8" s="14">
        <f t="shared" si="1"/>
        <v>336000000</v>
      </c>
    </row>
    <row r="9" spans="1:13" ht="16.149999999999999" customHeight="1" x14ac:dyDescent="0.3">
      <c r="A9" s="10">
        <v>3</v>
      </c>
      <c r="B9" s="11" t="s">
        <v>23</v>
      </c>
      <c r="C9" s="11" t="s">
        <v>24</v>
      </c>
      <c r="D9" s="13">
        <v>132000000</v>
      </c>
      <c r="E9" s="13">
        <v>132000000</v>
      </c>
      <c r="F9" s="13"/>
      <c r="G9" s="13"/>
      <c r="H9" s="13"/>
      <c r="I9" s="13"/>
      <c r="J9" s="13"/>
      <c r="K9" s="13">
        <f t="shared" si="0"/>
        <v>132000000</v>
      </c>
      <c r="L9" s="14">
        <f t="shared" si="1"/>
        <v>0</v>
      </c>
    </row>
    <row r="10" spans="1:13" ht="17.2" customHeight="1" x14ac:dyDescent="0.3">
      <c r="A10" s="10">
        <v>4</v>
      </c>
      <c r="B10" s="11" t="s">
        <v>25</v>
      </c>
      <c r="C10" s="11" t="s">
        <v>26</v>
      </c>
      <c r="D10" s="13">
        <f>42777738368-8689166000+2378115000+1211288000-622121000-572467000-100000000-200000000-100000000</f>
        <v>36083387368</v>
      </c>
      <c r="E10" s="13">
        <f>73474368+120000000</f>
        <v>193474368</v>
      </c>
      <c r="F10" s="13"/>
      <c r="G10" s="13">
        <v>600000000</v>
      </c>
      <c r="H10" s="13">
        <v>4000000000</v>
      </c>
      <c r="I10" s="13">
        <v>2378115000</v>
      </c>
      <c r="J10" s="13"/>
      <c r="K10" s="13">
        <f t="shared" si="0"/>
        <v>7171589368</v>
      </c>
      <c r="L10" s="14">
        <f t="shared" si="1"/>
        <v>-28911798000</v>
      </c>
      <c r="M10" s="15" t="s">
        <v>27</v>
      </c>
    </row>
    <row r="11" spans="1:13" ht="16.7" customHeight="1" x14ac:dyDescent="0.3">
      <c r="A11" s="10">
        <v>5</v>
      </c>
      <c r="B11" s="17" t="s">
        <v>28</v>
      </c>
      <c r="C11" s="17" t="s">
        <v>29</v>
      </c>
      <c r="D11" s="13">
        <f>798250000+958963000+100000000</f>
        <v>1857213000</v>
      </c>
      <c r="E11" s="13">
        <v>100000000</v>
      </c>
      <c r="F11" s="13"/>
      <c r="G11" s="13"/>
      <c r="H11" s="13"/>
      <c r="I11" s="13">
        <f>1211288000+798250000+945727200</f>
        <v>2955265200</v>
      </c>
      <c r="J11" s="13"/>
      <c r="K11" s="13">
        <f t="shared" si="0"/>
        <v>3055265200</v>
      </c>
      <c r="L11" s="14">
        <f t="shared" si="1"/>
        <v>1198052200</v>
      </c>
      <c r="M11" s="15" t="s">
        <v>30</v>
      </c>
    </row>
    <row r="12" spans="1:13" ht="27.95" x14ac:dyDescent="0.3">
      <c r="A12" s="10"/>
      <c r="B12" s="17" t="s">
        <v>31</v>
      </c>
      <c r="C12" s="17" t="s">
        <v>32</v>
      </c>
      <c r="D12" s="18">
        <v>0</v>
      </c>
      <c r="E12" s="13">
        <v>55701000</v>
      </c>
      <c r="F12" s="13"/>
      <c r="G12" s="13"/>
      <c r="H12" s="13"/>
      <c r="I12" s="13"/>
      <c r="J12" s="13">
        <v>138156000</v>
      </c>
      <c r="K12" s="13">
        <f t="shared" si="0"/>
        <v>193857000</v>
      </c>
      <c r="L12" s="14">
        <f t="shared" si="1"/>
        <v>193857000</v>
      </c>
    </row>
    <row r="13" spans="1:13" ht="16.149999999999999" customHeight="1" x14ac:dyDescent="0.3">
      <c r="A13" s="10">
        <v>6</v>
      </c>
      <c r="B13" s="11" t="s">
        <v>33</v>
      </c>
      <c r="C13" s="11" t="s">
        <v>34</v>
      </c>
      <c r="D13" s="13">
        <v>129000000</v>
      </c>
      <c r="E13" s="13">
        <v>129000000</v>
      </c>
      <c r="F13" s="13"/>
      <c r="G13" s="13"/>
      <c r="H13" s="13"/>
      <c r="I13" s="13"/>
      <c r="J13" s="13">
        <f>71083750+95283750+48890250</f>
        <v>215257750</v>
      </c>
      <c r="K13" s="13">
        <f t="shared" si="0"/>
        <v>344257750</v>
      </c>
      <c r="L13" s="14">
        <f t="shared" si="1"/>
        <v>215257750</v>
      </c>
    </row>
    <row r="14" spans="1:13" ht="13.05" customHeight="1" x14ac:dyDescent="0.3">
      <c r="A14" s="10"/>
      <c r="B14" s="11"/>
      <c r="C14" s="11" t="s">
        <v>35</v>
      </c>
      <c r="D14" s="16">
        <v>0</v>
      </c>
      <c r="E14" s="13"/>
      <c r="F14" s="13"/>
      <c r="G14" s="13"/>
      <c r="H14" s="13"/>
      <c r="I14" s="13"/>
      <c r="J14" s="13">
        <f>[1]Sheet1!AS6</f>
        <v>187824571</v>
      </c>
      <c r="K14" s="13">
        <f t="shared" si="0"/>
        <v>187824571</v>
      </c>
      <c r="L14" s="14">
        <f t="shared" si="1"/>
        <v>187824571</v>
      </c>
    </row>
    <row r="15" spans="1:13" ht="13.05" customHeight="1" x14ac:dyDescent="0.3">
      <c r="A15" s="10"/>
      <c r="B15" s="11"/>
      <c r="C15" s="11" t="s">
        <v>36</v>
      </c>
      <c r="D15" s="16">
        <v>0</v>
      </c>
      <c r="E15" s="13"/>
      <c r="F15" s="13"/>
      <c r="G15" s="13"/>
      <c r="H15" s="13"/>
      <c r="I15" s="13"/>
      <c r="J15" s="13">
        <f>[1]Sheet1!AS7</f>
        <v>118633938</v>
      </c>
      <c r="K15" s="13">
        <f t="shared" si="0"/>
        <v>118633938</v>
      </c>
      <c r="L15" s="14">
        <f t="shared" si="1"/>
        <v>118633938</v>
      </c>
    </row>
    <row r="16" spans="1:13" ht="13.05" customHeight="1" x14ac:dyDescent="0.3">
      <c r="A16" s="10"/>
      <c r="B16" s="11"/>
      <c r="C16" s="11" t="s">
        <v>37</v>
      </c>
      <c r="D16" s="16">
        <v>0</v>
      </c>
      <c r="E16" s="13"/>
      <c r="F16" s="13"/>
      <c r="G16" s="13"/>
      <c r="H16" s="13"/>
      <c r="I16" s="13"/>
      <c r="J16" s="13">
        <f>[1]Sheet1!AS8</f>
        <v>91599802</v>
      </c>
      <c r="K16" s="13">
        <f t="shared" si="0"/>
        <v>91599802</v>
      </c>
      <c r="L16" s="14">
        <f t="shared" si="1"/>
        <v>91599802</v>
      </c>
    </row>
    <row r="17" spans="1:12" ht="13.05" customHeight="1" x14ac:dyDescent="0.3">
      <c r="A17" s="10"/>
      <c r="B17" s="11"/>
      <c r="C17" s="11" t="s">
        <v>38</v>
      </c>
      <c r="D17" s="16">
        <v>0</v>
      </c>
      <c r="E17" s="13"/>
      <c r="F17" s="13"/>
      <c r="G17" s="13"/>
      <c r="H17" s="13"/>
      <c r="I17" s="13"/>
      <c r="J17" s="13">
        <f>[1]Sheet1!AS9</f>
        <v>196828406</v>
      </c>
      <c r="K17" s="13">
        <f t="shared" si="0"/>
        <v>196828406</v>
      </c>
      <c r="L17" s="14">
        <f t="shared" si="1"/>
        <v>196828406</v>
      </c>
    </row>
    <row r="18" spans="1:12" ht="13.05" customHeight="1" x14ac:dyDescent="0.3">
      <c r="A18" s="10"/>
      <c r="B18" s="11"/>
      <c r="C18" s="11" t="s">
        <v>39</v>
      </c>
      <c r="D18" s="16">
        <v>0</v>
      </c>
      <c r="E18" s="13"/>
      <c r="F18" s="13"/>
      <c r="G18" s="13"/>
      <c r="H18" s="13"/>
      <c r="I18" s="13"/>
      <c r="J18" s="13">
        <f>[1]Sheet1!AS10</f>
        <v>142700737</v>
      </c>
      <c r="K18" s="13">
        <f t="shared" si="0"/>
        <v>142700737</v>
      </c>
      <c r="L18" s="14">
        <f t="shared" si="1"/>
        <v>142700737</v>
      </c>
    </row>
    <row r="19" spans="1:12" ht="13.05" customHeight="1" x14ac:dyDescent="0.3">
      <c r="A19" s="10"/>
      <c r="B19" s="11"/>
      <c r="C19" s="11" t="s">
        <v>40</v>
      </c>
      <c r="D19" s="16">
        <v>0</v>
      </c>
      <c r="E19" s="13"/>
      <c r="F19" s="13"/>
      <c r="G19" s="13"/>
      <c r="H19" s="13"/>
      <c r="I19" s="13"/>
      <c r="J19" s="13">
        <f>[1]Sheet1!AS11</f>
        <v>152168482</v>
      </c>
      <c r="K19" s="13">
        <f t="shared" si="0"/>
        <v>152168482</v>
      </c>
      <c r="L19" s="14">
        <f t="shared" si="1"/>
        <v>152168482</v>
      </c>
    </row>
    <row r="20" spans="1:12" ht="13.05" customHeight="1" x14ac:dyDescent="0.3">
      <c r="A20" s="10"/>
      <c r="B20" s="11"/>
      <c r="C20" s="11" t="s">
        <v>41</v>
      </c>
      <c r="D20" s="16">
        <v>0</v>
      </c>
      <c r="E20" s="13"/>
      <c r="F20" s="13"/>
      <c r="G20" s="13"/>
      <c r="H20" s="13"/>
      <c r="I20" s="13"/>
      <c r="J20" s="13">
        <f>[1]Sheet1!AS12</f>
        <v>113047204</v>
      </c>
      <c r="K20" s="13">
        <f t="shared" si="0"/>
        <v>113047204</v>
      </c>
      <c r="L20" s="14">
        <f t="shared" si="1"/>
        <v>113047204</v>
      </c>
    </row>
    <row r="21" spans="1:12" ht="13.05" customHeight="1" x14ac:dyDescent="0.3">
      <c r="A21" s="10"/>
      <c r="B21" s="11"/>
      <c r="C21" s="11" t="s">
        <v>42</v>
      </c>
      <c r="D21" s="16">
        <v>0</v>
      </c>
      <c r="E21" s="13"/>
      <c r="F21" s="13"/>
      <c r="G21" s="13"/>
      <c r="H21" s="13"/>
      <c r="I21" s="13"/>
      <c r="J21" s="13">
        <f>[1]Sheet1!AS13</f>
        <v>65875369</v>
      </c>
      <c r="K21" s="13">
        <f t="shared" si="0"/>
        <v>65875369</v>
      </c>
      <c r="L21" s="14">
        <f t="shared" si="1"/>
        <v>65875369</v>
      </c>
    </row>
    <row r="22" spans="1:12" ht="13.05" customHeight="1" x14ac:dyDescent="0.3">
      <c r="A22" s="10"/>
      <c r="B22" s="11"/>
      <c r="C22" s="11" t="s">
        <v>43</v>
      </c>
      <c r="D22" s="16">
        <v>0</v>
      </c>
      <c r="E22" s="13"/>
      <c r="F22" s="13"/>
      <c r="G22" s="13"/>
      <c r="H22" s="13"/>
      <c r="I22" s="13"/>
      <c r="J22" s="13">
        <f>[1]Sheet1!AS14</f>
        <v>105542594</v>
      </c>
      <c r="K22" s="13">
        <f t="shared" si="0"/>
        <v>105542594</v>
      </c>
      <c r="L22" s="14">
        <f t="shared" si="1"/>
        <v>105542594</v>
      </c>
    </row>
    <row r="23" spans="1:12" ht="13.05" customHeight="1" x14ac:dyDescent="0.3">
      <c r="A23" s="10"/>
      <c r="B23" s="11"/>
      <c r="C23" s="11" t="s">
        <v>44</v>
      </c>
      <c r="D23" s="16">
        <v>0</v>
      </c>
      <c r="E23" s="13"/>
      <c r="F23" s="13"/>
      <c r="G23" s="13"/>
      <c r="H23" s="13"/>
      <c r="I23" s="13"/>
      <c r="J23" s="13">
        <f>[1]Sheet1!AS15</f>
        <v>76898914</v>
      </c>
      <c r="K23" s="13">
        <f t="shared" si="0"/>
        <v>76898914</v>
      </c>
      <c r="L23" s="14">
        <f t="shared" si="1"/>
        <v>76898914</v>
      </c>
    </row>
    <row r="24" spans="1:12" ht="13.05" customHeight="1" x14ac:dyDescent="0.3">
      <c r="A24" s="10"/>
      <c r="B24" s="11"/>
      <c r="C24" s="11" t="s">
        <v>45</v>
      </c>
      <c r="D24" s="16">
        <v>0</v>
      </c>
      <c r="E24" s="13"/>
      <c r="F24" s="13"/>
      <c r="G24" s="13"/>
      <c r="H24" s="13"/>
      <c r="I24" s="13"/>
      <c r="J24" s="13">
        <f>[1]Sheet1!AS16</f>
        <v>161687144</v>
      </c>
      <c r="K24" s="13">
        <f t="shared" si="0"/>
        <v>161687144</v>
      </c>
      <c r="L24" s="14">
        <f t="shared" si="1"/>
        <v>161687144</v>
      </c>
    </row>
    <row r="25" spans="1:12" ht="13.05" customHeight="1" x14ac:dyDescent="0.3">
      <c r="A25" s="10"/>
      <c r="B25" s="11"/>
      <c r="C25" s="11" t="s">
        <v>46</v>
      </c>
      <c r="D25" s="16">
        <v>0</v>
      </c>
      <c r="E25" s="13"/>
      <c r="F25" s="13"/>
      <c r="G25" s="13"/>
      <c r="H25" s="13"/>
      <c r="I25" s="13"/>
      <c r="J25" s="13">
        <f>[1]Sheet1!AS17</f>
        <v>149509479</v>
      </c>
      <c r="K25" s="13">
        <f t="shared" si="0"/>
        <v>149509479</v>
      </c>
      <c r="L25" s="14">
        <f t="shared" si="1"/>
        <v>149509479</v>
      </c>
    </row>
    <row r="26" spans="1:12" ht="13.05" customHeight="1" x14ac:dyDescent="0.3">
      <c r="A26" s="10"/>
      <c r="B26" s="11"/>
      <c r="C26" s="11" t="s">
        <v>47</v>
      </c>
      <c r="D26" s="16">
        <v>0</v>
      </c>
      <c r="E26" s="13"/>
      <c r="F26" s="13"/>
      <c r="G26" s="13"/>
      <c r="H26" s="13"/>
      <c r="I26" s="13"/>
      <c r="J26" s="13">
        <f>[1]Sheet1!AS18</f>
        <v>85308717</v>
      </c>
      <c r="K26" s="13">
        <f t="shared" si="0"/>
        <v>85308717</v>
      </c>
      <c r="L26" s="14">
        <f t="shared" si="1"/>
        <v>85308717</v>
      </c>
    </row>
    <row r="27" spans="1:12" ht="13.05" customHeight="1" x14ac:dyDescent="0.3">
      <c r="A27" s="10"/>
      <c r="B27" s="11"/>
      <c r="C27" s="11" t="s">
        <v>48</v>
      </c>
      <c r="D27" s="16">
        <v>0</v>
      </c>
      <c r="E27" s="13"/>
      <c r="F27" s="13"/>
      <c r="G27" s="13"/>
      <c r="H27" s="13"/>
      <c r="I27" s="13"/>
      <c r="J27" s="13">
        <f>[1]Sheet1!AS19</f>
        <v>138239835</v>
      </c>
      <c r="K27" s="13">
        <f t="shared" si="0"/>
        <v>138239835</v>
      </c>
      <c r="L27" s="14">
        <f t="shared" si="1"/>
        <v>138239835</v>
      </c>
    </row>
    <row r="28" spans="1:12" ht="13.05" customHeight="1" x14ac:dyDescent="0.3">
      <c r="A28" s="10"/>
      <c r="B28" s="11"/>
      <c r="C28" s="11" t="s">
        <v>49</v>
      </c>
      <c r="D28" s="16">
        <v>0</v>
      </c>
      <c r="E28" s="13"/>
      <c r="F28" s="13"/>
      <c r="G28" s="13"/>
      <c r="H28" s="13"/>
      <c r="I28" s="13"/>
      <c r="J28" s="13">
        <f>[1]Sheet1!AS20</f>
        <v>101449426</v>
      </c>
      <c r="K28" s="13">
        <f t="shared" si="0"/>
        <v>101449426</v>
      </c>
      <c r="L28" s="14">
        <f t="shared" si="1"/>
        <v>101449426</v>
      </c>
    </row>
    <row r="29" spans="1:12" ht="13.05" customHeight="1" x14ac:dyDescent="0.3">
      <c r="A29" s="10"/>
      <c r="B29" s="11"/>
      <c r="C29" s="11" t="s">
        <v>50</v>
      </c>
      <c r="D29" s="16">
        <v>0</v>
      </c>
      <c r="E29" s="13"/>
      <c r="F29" s="13"/>
      <c r="G29" s="13"/>
      <c r="H29" s="13"/>
      <c r="I29" s="13"/>
      <c r="J29" s="13">
        <f>[1]Sheet1!AS21</f>
        <v>146782588</v>
      </c>
      <c r="K29" s="13">
        <f t="shared" si="0"/>
        <v>146782588</v>
      </c>
      <c r="L29" s="14">
        <f t="shared" si="1"/>
        <v>146782588</v>
      </c>
    </row>
    <row r="30" spans="1:12" ht="13.05" customHeight="1" x14ac:dyDescent="0.3">
      <c r="A30" s="10"/>
      <c r="B30" s="11"/>
      <c r="C30" s="11" t="s">
        <v>51</v>
      </c>
      <c r="D30" s="16">
        <v>0</v>
      </c>
      <c r="E30" s="13"/>
      <c r="F30" s="13"/>
      <c r="G30" s="13"/>
      <c r="H30" s="13"/>
      <c r="I30" s="13"/>
      <c r="J30" s="13">
        <f>[1]Sheet1!AS22</f>
        <v>71682744</v>
      </c>
      <c r="K30" s="13">
        <f t="shared" si="0"/>
        <v>71682744</v>
      </c>
      <c r="L30" s="14">
        <f t="shared" si="1"/>
        <v>71682744</v>
      </c>
    </row>
    <row r="31" spans="1:12" ht="13.05" customHeight="1" x14ac:dyDescent="0.3">
      <c r="A31" s="10"/>
      <c r="B31" s="11"/>
      <c r="C31" s="11" t="s">
        <v>52</v>
      </c>
      <c r="D31" s="16">
        <v>0</v>
      </c>
      <c r="E31" s="13"/>
      <c r="F31" s="13"/>
      <c r="G31" s="13"/>
      <c r="H31" s="13"/>
      <c r="I31" s="13"/>
      <c r="J31" s="13">
        <f>[1]Sheet1!AS23</f>
        <v>141849290</v>
      </c>
      <c r="K31" s="13">
        <f t="shared" si="0"/>
        <v>141849290</v>
      </c>
      <c r="L31" s="14">
        <f t="shared" si="1"/>
        <v>141849290</v>
      </c>
    </row>
    <row r="32" spans="1:12" ht="13.05" customHeight="1" x14ac:dyDescent="0.3">
      <c r="A32" s="10"/>
      <c r="B32" s="11"/>
      <c r="C32" s="11" t="s">
        <v>53</v>
      </c>
      <c r="D32" s="16">
        <v>0</v>
      </c>
      <c r="E32" s="13"/>
      <c r="F32" s="13"/>
      <c r="G32" s="13"/>
      <c r="H32" s="13"/>
      <c r="I32" s="13"/>
      <c r="J32" s="13">
        <f>[1]Sheet1!AS24</f>
        <v>87783850</v>
      </c>
      <c r="K32" s="13">
        <f t="shared" si="0"/>
        <v>87783850</v>
      </c>
      <c r="L32" s="14">
        <f t="shared" si="1"/>
        <v>87783850</v>
      </c>
    </row>
    <row r="33" spans="1:12" ht="13.05" customHeight="1" x14ac:dyDescent="0.3">
      <c r="A33" s="10"/>
      <c r="B33" s="11"/>
      <c r="C33" s="11" t="s">
        <v>54</v>
      </c>
      <c r="D33" s="16">
        <v>0</v>
      </c>
      <c r="E33" s="13"/>
      <c r="F33" s="13"/>
      <c r="G33" s="13"/>
      <c r="H33" s="13"/>
      <c r="I33" s="13"/>
      <c r="J33" s="13">
        <f>[1]Sheet1!AS25</f>
        <v>158015459</v>
      </c>
      <c r="K33" s="13">
        <f t="shared" si="0"/>
        <v>158015459</v>
      </c>
      <c r="L33" s="14">
        <f t="shared" si="1"/>
        <v>158015459</v>
      </c>
    </row>
    <row r="34" spans="1:12" ht="13.05" customHeight="1" x14ac:dyDescent="0.3">
      <c r="A34" s="10"/>
      <c r="B34" s="11"/>
      <c r="C34" s="11" t="s">
        <v>55</v>
      </c>
      <c r="D34" s="16">
        <v>0</v>
      </c>
      <c r="E34" s="13"/>
      <c r="F34" s="13"/>
      <c r="G34" s="13"/>
      <c r="H34" s="13"/>
      <c r="I34" s="13"/>
      <c r="J34" s="13">
        <f>[1]Sheet1!AS26</f>
        <v>89387739</v>
      </c>
      <c r="K34" s="13">
        <f t="shared" si="0"/>
        <v>89387739</v>
      </c>
      <c r="L34" s="14">
        <f t="shared" si="1"/>
        <v>89387739</v>
      </c>
    </row>
    <row r="35" spans="1:12" ht="13.05" customHeight="1" x14ac:dyDescent="0.3">
      <c r="A35" s="10"/>
      <c r="B35" s="11"/>
      <c r="C35" s="11" t="s">
        <v>56</v>
      </c>
      <c r="D35" s="16">
        <v>0</v>
      </c>
      <c r="E35" s="13"/>
      <c r="F35" s="13"/>
      <c r="G35" s="13"/>
      <c r="H35" s="13"/>
      <c r="I35" s="13"/>
      <c r="J35" s="13">
        <f>[1]Sheet1!AS27</f>
        <v>94765146</v>
      </c>
      <c r="K35" s="13">
        <f t="shared" si="0"/>
        <v>94765146</v>
      </c>
      <c r="L35" s="14">
        <f t="shared" si="1"/>
        <v>94765146</v>
      </c>
    </row>
    <row r="36" spans="1:12" ht="13.05" customHeight="1" x14ac:dyDescent="0.3">
      <c r="A36" s="10"/>
      <c r="B36" s="11"/>
      <c r="C36" s="11" t="s">
        <v>57</v>
      </c>
      <c r="D36" s="16">
        <v>0</v>
      </c>
      <c r="E36" s="13"/>
      <c r="F36" s="13"/>
      <c r="G36" s="13"/>
      <c r="H36" s="13"/>
      <c r="I36" s="13"/>
      <c r="J36" s="13">
        <f>[1]Sheet1!AS28</f>
        <v>103559655</v>
      </c>
      <c r="K36" s="13">
        <f t="shared" si="0"/>
        <v>103559655</v>
      </c>
      <c r="L36" s="14">
        <f t="shared" si="1"/>
        <v>103559655</v>
      </c>
    </row>
    <row r="37" spans="1:12" ht="13.05" customHeight="1" x14ac:dyDescent="0.3">
      <c r="A37" s="10"/>
      <c r="B37" s="11"/>
      <c r="C37" s="11" t="s">
        <v>58</v>
      </c>
      <c r="D37" s="16">
        <v>0</v>
      </c>
      <c r="E37" s="13"/>
      <c r="F37" s="13"/>
      <c r="G37" s="13"/>
      <c r="H37" s="13"/>
      <c r="I37" s="13"/>
      <c r="J37" s="13">
        <f>[1]Sheet1!AS29</f>
        <v>73114079</v>
      </c>
      <c r="K37" s="13">
        <f t="shared" si="0"/>
        <v>73114079</v>
      </c>
      <c r="L37" s="14">
        <f t="shared" si="1"/>
        <v>73114079</v>
      </c>
    </row>
    <row r="38" spans="1:12" ht="13.05" customHeight="1" x14ac:dyDescent="0.3">
      <c r="A38" s="10"/>
      <c r="B38" s="11"/>
      <c r="C38" s="11" t="s">
        <v>59</v>
      </c>
      <c r="D38" s="16">
        <v>0</v>
      </c>
      <c r="E38" s="13"/>
      <c r="F38" s="13"/>
      <c r="G38" s="13"/>
      <c r="H38" s="13"/>
      <c r="I38" s="13"/>
      <c r="J38" s="13">
        <f>[1]Sheet1!AS30</f>
        <v>92397503</v>
      </c>
      <c r="K38" s="13">
        <f t="shared" si="0"/>
        <v>92397503</v>
      </c>
      <c r="L38" s="14">
        <f t="shared" si="1"/>
        <v>92397503</v>
      </c>
    </row>
    <row r="39" spans="1:12" ht="13.05" customHeight="1" x14ac:dyDescent="0.3">
      <c r="A39" s="10"/>
      <c r="B39" s="11"/>
      <c r="C39" s="11" t="s">
        <v>60</v>
      </c>
      <c r="D39" s="16">
        <v>0</v>
      </c>
      <c r="E39" s="13"/>
      <c r="F39" s="13"/>
      <c r="G39" s="13"/>
      <c r="H39" s="13"/>
      <c r="I39" s="13"/>
      <c r="J39" s="13">
        <f>[1]Sheet1!AS31</f>
        <v>132556925</v>
      </c>
      <c r="K39" s="13">
        <f t="shared" si="0"/>
        <v>132556925</v>
      </c>
      <c r="L39" s="14">
        <f t="shared" si="1"/>
        <v>132556925</v>
      </c>
    </row>
    <row r="40" spans="1:12" ht="13.05" customHeight="1" x14ac:dyDescent="0.3">
      <c r="A40" s="10"/>
      <c r="B40" s="11"/>
      <c r="C40" s="11" t="s">
        <v>61</v>
      </c>
      <c r="D40" s="16">
        <v>0</v>
      </c>
      <c r="E40" s="13"/>
      <c r="F40" s="13"/>
      <c r="G40" s="13"/>
      <c r="H40" s="13"/>
      <c r="I40" s="13"/>
      <c r="J40" s="13">
        <f>[1]Sheet1!AS32</f>
        <v>136709494</v>
      </c>
      <c r="K40" s="13">
        <f t="shared" si="0"/>
        <v>136709494</v>
      </c>
      <c r="L40" s="14">
        <f t="shared" si="1"/>
        <v>136709494</v>
      </c>
    </row>
    <row r="41" spans="1:12" ht="13.05" customHeight="1" x14ac:dyDescent="0.3">
      <c r="A41" s="10">
        <v>7</v>
      </c>
      <c r="B41" s="11" t="s">
        <v>62</v>
      </c>
      <c r="C41" s="11" t="s">
        <v>63</v>
      </c>
      <c r="D41" s="13">
        <v>572467000</v>
      </c>
      <c r="E41" s="13">
        <v>291175702</v>
      </c>
      <c r="F41" s="13"/>
      <c r="G41" s="13"/>
      <c r="H41" s="13"/>
      <c r="I41" s="13"/>
      <c r="J41" s="13">
        <v>572467000</v>
      </c>
      <c r="K41" s="13">
        <f t="shared" si="0"/>
        <v>863642702</v>
      </c>
      <c r="L41" s="14">
        <f t="shared" si="1"/>
        <v>291175702</v>
      </c>
    </row>
    <row r="42" spans="1:12" ht="13.05" customHeight="1" x14ac:dyDescent="0.3">
      <c r="A42" s="10"/>
      <c r="B42" s="11"/>
      <c r="C42" s="11" t="s">
        <v>35</v>
      </c>
      <c r="D42" s="16">
        <v>0</v>
      </c>
      <c r="E42" s="13"/>
      <c r="F42" s="13"/>
      <c r="G42" s="13"/>
      <c r="H42" s="13"/>
      <c r="I42" s="13"/>
      <c r="J42" s="13">
        <f>[1]Sheet1!AP6</f>
        <v>30294286</v>
      </c>
      <c r="K42" s="13">
        <f t="shared" si="0"/>
        <v>30294286</v>
      </c>
      <c r="L42" s="14">
        <f t="shared" si="1"/>
        <v>30294286</v>
      </c>
    </row>
    <row r="43" spans="1:12" ht="13.05" customHeight="1" x14ac:dyDescent="0.3">
      <c r="A43" s="10"/>
      <c r="B43" s="11"/>
      <c r="C43" s="11" t="s">
        <v>36</v>
      </c>
      <c r="D43" s="16">
        <v>0</v>
      </c>
      <c r="E43" s="13"/>
      <c r="F43" s="13"/>
      <c r="G43" s="13"/>
      <c r="H43" s="13"/>
      <c r="I43" s="13"/>
      <c r="J43" s="13">
        <f>[1]Sheet1!AP7</f>
        <v>19134506</v>
      </c>
      <c r="K43" s="13">
        <f t="shared" si="0"/>
        <v>19134506</v>
      </c>
      <c r="L43" s="14">
        <f t="shared" si="1"/>
        <v>19134506</v>
      </c>
    </row>
    <row r="44" spans="1:12" ht="13.05" customHeight="1" x14ac:dyDescent="0.3">
      <c r="A44" s="10"/>
      <c r="B44" s="11"/>
      <c r="C44" s="11" t="s">
        <v>37</v>
      </c>
      <c r="D44" s="16">
        <v>0</v>
      </c>
      <c r="E44" s="13"/>
      <c r="F44" s="13"/>
      <c r="G44" s="13"/>
      <c r="H44" s="13"/>
      <c r="I44" s="13"/>
      <c r="J44" s="13">
        <f>[1]Sheet1!AP8</f>
        <v>14774162</v>
      </c>
      <c r="K44" s="13">
        <f t="shared" si="0"/>
        <v>14774162</v>
      </c>
      <c r="L44" s="14">
        <f t="shared" si="1"/>
        <v>14774162</v>
      </c>
    </row>
    <row r="45" spans="1:12" ht="13.05" customHeight="1" x14ac:dyDescent="0.3">
      <c r="A45" s="10"/>
      <c r="B45" s="11"/>
      <c r="C45" s="11" t="s">
        <v>38</v>
      </c>
      <c r="D45" s="16">
        <v>0</v>
      </c>
      <c r="E45" s="13"/>
      <c r="F45" s="13"/>
      <c r="G45" s="13"/>
      <c r="H45" s="13"/>
      <c r="I45" s="13"/>
      <c r="J45" s="13">
        <f>[1]Sheet1!AP9</f>
        <v>31746517</v>
      </c>
      <c r="K45" s="13">
        <f t="shared" si="0"/>
        <v>31746517</v>
      </c>
      <c r="L45" s="14">
        <f t="shared" si="1"/>
        <v>31746517</v>
      </c>
    </row>
    <row r="46" spans="1:12" ht="13.05" customHeight="1" x14ac:dyDescent="0.3">
      <c r="A46" s="10"/>
      <c r="B46" s="11"/>
      <c r="C46" s="11" t="s">
        <v>39</v>
      </c>
      <c r="D46" s="16">
        <v>0</v>
      </c>
      <c r="E46" s="13"/>
      <c r="F46" s="13"/>
      <c r="G46" s="13"/>
      <c r="H46" s="13"/>
      <c r="I46" s="13"/>
      <c r="J46" s="13">
        <f>[1]Sheet1!AP10</f>
        <v>23016248</v>
      </c>
      <c r="K46" s="13">
        <f t="shared" si="0"/>
        <v>23016248</v>
      </c>
      <c r="L46" s="14">
        <f t="shared" si="1"/>
        <v>23016248</v>
      </c>
    </row>
    <row r="47" spans="1:12" ht="13.05" customHeight="1" x14ac:dyDescent="0.3">
      <c r="A47" s="10"/>
      <c r="B47" s="11"/>
      <c r="C47" s="11" t="s">
        <v>40</v>
      </c>
      <c r="D47" s="16">
        <v>0</v>
      </c>
      <c r="E47" s="13"/>
      <c r="F47" s="13"/>
      <c r="G47" s="13"/>
      <c r="H47" s="13"/>
      <c r="I47" s="13"/>
      <c r="J47" s="13">
        <f>[1]Sheet1!AP11</f>
        <v>24543304</v>
      </c>
      <c r="K47" s="13">
        <f t="shared" si="0"/>
        <v>24543304</v>
      </c>
      <c r="L47" s="14">
        <f t="shared" si="1"/>
        <v>24543304</v>
      </c>
    </row>
    <row r="48" spans="1:12" ht="13.05" customHeight="1" x14ac:dyDescent="0.3">
      <c r="A48" s="10"/>
      <c r="B48" s="11"/>
      <c r="C48" s="11" t="s">
        <v>41</v>
      </c>
      <c r="D48" s="16">
        <v>0</v>
      </c>
      <c r="E48" s="13"/>
      <c r="F48" s="13"/>
      <c r="G48" s="13"/>
      <c r="H48" s="13"/>
      <c r="I48" s="13"/>
      <c r="J48" s="13">
        <f>[1]Sheet1!AP12</f>
        <v>18233420</v>
      </c>
      <c r="K48" s="13">
        <f t="shared" si="0"/>
        <v>18233420</v>
      </c>
      <c r="L48" s="14">
        <f t="shared" si="1"/>
        <v>18233420</v>
      </c>
    </row>
    <row r="49" spans="1:12" ht="13.05" customHeight="1" x14ac:dyDescent="0.3">
      <c r="A49" s="10"/>
      <c r="B49" s="11"/>
      <c r="C49" s="11" t="s">
        <v>42</v>
      </c>
      <c r="D49" s="16">
        <v>0</v>
      </c>
      <c r="E49" s="13"/>
      <c r="F49" s="13"/>
      <c r="G49" s="13"/>
      <c r="H49" s="13"/>
      <c r="I49" s="13"/>
      <c r="J49" s="13">
        <f>[1]Sheet1!AP13</f>
        <v>10625060</v>
      </c>
      <c r="K49" s="13">
        <f t="shared" si="0"/>
        <v>10625060</v>
      </c>
      <c r="L49" s="14">
        <f t="shared" si="1"/>
        <v>10625060</v>
      </c>
    </row>
    <row r="50" spans="1:12" ht="13.05" customHeight="1" x14ac:dyDescent="0.3">
      <c r="A50" s="10"/>
      <c r="B50" s="11"/>
      <c r="C50" s="11" t="s">
        <v>43</v>
      </c>
      <c r="D50" s="16">
        <v>0</v>
      </c>
      <c r="E50" s="13"/>
      <c r="F50" s="13"/>
      <c r="G50" s="13"/>
      <c r="H50" s="13"/>
      <c r="I50" s="13"/>
      <c r="J50" s="13">
        <f>[1]Sheet1!AP14</f>
        <v>17022999</v>
      </c>
      <c r="K50" s="13">
        <f t="shared" si="0"/>
        <v>17022999</v>
      </c>
      <c r="L50" s="14">
        <f t="shared" si="1"/>
        <v>17022999</v>
      </c>
    </row>
    <row r="51" spans="1:12" ht="13.05" customHeight="1" x14ac:dyDescent="0.3">
      <c r="A51" s="10"/>
      <c r="B51" s="11"/>
      <c r="C51" s="11" t="s">
        <v>44</v>
      </c>
      <c r="D51" s="16">
        <v>0</v>
      </c>
      <c r="E51" s="13"/>
      <c r="F51" s="13"/>
      <c r="G51" s="13"/>
      <c r="H51" s="13"/>
      <c r="I51" s="13"/>
      <c r="J51" s="13">
        <f>[1]Sheet1!AP15</f>
        <v>12403051</v>
      </c>
      <c r="K51" s="13">
        <f t="shared" si="0"/>
        <v>12403051</v>
      </c>
      <c r="L51" s="14">
        <f t="shared" si="1"/>
        <v>12403051</v>
      </c>
    </row>
    <row r="52" spans="1:12" ht="13.05" customHeight="1" x14ac:dyDescent="0.3">
      <c r="A52" s="10"/>
      <c r="B52" s="11"/>
      <c r="C52" s="11" t="s">
        <v>45</v>
      </c>
      <c r="D52" s="16">
        <v>0</v>
      </c>
      <c r="E52" s="13"/>
      <c r="F52" s="13"/>
      <c r="G52" s="13"/>
      <c r="H52" s="13"/>
      <c r="I52" s="13"/>
      <c r="J52" s="13">
        <f>[1]Sheet1!AP16</f>
        <v>26078572</v>
      </c>
      <c r="K52" s="13">
        <f t="shared" si="0"/>
        <v>26078572</v>
      </c>
      <c r="L52" s="14">
        <f t="shared" si="1"/>
        <v>26078572</v>
      </c>
    </row>
    <row r="53" spans="1:12" ht="13.05" customHeight="1" x14ac:dyDescent="0.3">
      <c r="A53" s="10"/>
      <c r="B53" s="11"/>
      <c r="C53" s="11" t="s">
        <v>46</v>
      </c>
      <c r="D53" s="16">
        <v>0</v>
      </c>
      <c r="E53" s="13"/>
      <c r="F53" s="13"/>
      <c r="G53" s="13"/>
      <c r="H53" s="13"/>
      <c r="I53" s="13"/>
      <c r="J53" s="13">
        <f>[1]Sheet1!AP17</f>
        <v>24114432</v>
      </c>
      <c r="K53" s="13">
        <f t="shared" si="0"/>
        <v>24114432</v>
      </c>
      <c r="L53" s="14">
        <f t="shared" si="1"/>
        <v>24114432</v>
      </c>
    </row>
    <row r="54" spans="1:12" ht="13.05" customHeight="1" x14ac:dyDescent="0.3">
      <c r="A54" s="10"/>
      <c r="B54" s="11"/>
      <c r="C54" s="11" t="s">
        <v>47</v>
      </c>
      <c r="D54" s="16">
        <v>0</v>
      </c>
      <c r="E54" s="13"/>
      <c r="F54" s="13"/>
      <c r="G54" s="13"/>
      <c r="H54" s="13"/>
      <c r="I54" s="13"/>
      <c r="J54" s="13">
        <f>[1]Sheet1!AP18</f>
        <v>13759470</v>
      </c>
      <c r="K54" s="13">
        <f t="shared" si="0"/>
        <v>13759470</v>
      </c>
      <c r="L54" s="14">
        <f t="shared" si="1"/>
        <v>13759470</v>
      </c>
    </row>
    <row r="55" spans="1:12" ht="13.05" customHeight="1" x14ac:dyDescent="0.3">
      <c r="A55" s="10"/>
      <c r="B55" s="11"/>
      <c r="C55" s="11" t="s">
        <v>48</v>
      </c>
      <c r="D55" s="16">
        <v>0</v>
      </c>
      <c r="E55" s="13"/>
      <c r="F55" s="13"/>
      <c r="G55" s="13"/>
      <c r="H55" s="13"/>
      <c r="I55" s="13"/>
      <c r="J55" s="13">
        <f>[1]Sheet1!AP19</f>
        <v>22296748</v>
      </c>
      <c r="K55" s="13">
        <f t="shared" si="0"/>
        <v>22296748</v>
      </c>
      <c r="L55" s="14">
        <f t="shared" si="1"/>
        <v>22296748</v>
      </c>
    </row>
    <row r="56" spans="1:12" ht="13.05" customHeight="1" x14ac:dyDescent="0.3">
      <c r="A56" s="10"/>
      <c r="B56" s="11"/>
      <c r="C56" s="11" t="s">
        <v>49</v>
      </c>
      <c r="D56" s="16">
        <v>0</v>
      </c>
      <c r="E56" s="13"/>
      <c r="F56" s="13"/>
      <c r="G56" s="13"/>
      <c r="H56" s="13"/>
      <c r="I56" s="13"/>
      <c r="J56" s="13">
        <f>[1]Sheet1!AP20</f>
        <v>16362810</v>
      </c>
      <c r="K56" s="13">
        <f t="shared" si="0"/>
        <v>16362810</v>
      </c>
      <c r="L56" s="14">
        <f t="shared" si="1"/>
        <v>16362810</v>
      </c>
    </row>
    <row r="57" spans="1:12" ht="13.05" customHeight="1" x14ac:dyDescent="0.3">
      <c r="A57" s="10"/>
      <c r="B57" s="11"/>
      <c r="C57" s="11" t="s">
        <v>50</v>
      </c>
      <c r="D57" s="16">
        <v>0</v>
      </c>
      <c r="E57" s="13"/>
      <c r="F57" s="13"/>
      <c r="G57" s="13"/>
      <c r="H57" s="13"/>
      <c r="I57" s="13"/>
      <c r="J57" s="13">
        <f>[1]Sheet1!AP21</f>
        <v>23674611</v>
      </c>
      <c r="K57" s="13">
        <f t="shared" si="0"/>
        <v>23674611</v>
      </c>
      <c r="L57" s="14">
        <f t="shared" si="1"/>
        <v>23674611</v>
      </c>
    </row>
    <row r="58" spans="1:12" ht="13.05" customHeight="1" x14ac:dyDescent="0.3">
      <c r="A58" s="10"/>
      <c r="B58" s="11"/>
      <c r="C58" s="11" t="s">
        <v>51</v>
      </c>
      <c r="D58" s="16">
        <v>0</v>
      </c>
      <c r="E58" s="13"/>
      <c r="F58" s="13"/>
      <c r="G58" s="13"/>
      <c r="H58" s="13"/>
      <c r="I58" s="13"/>
      <c r="J58" s="13">
        <f>[1]Sheet1!AP22</f>
        <v>11561733</v>
      </c>
      <c r="K58" s="13">
        <f t="shared" si="0"/>
        <v>11561733</v>
      </c>
      <c r="L58" s="14">
        <f t="shared" si="1"/>
        <v>11561733</v>
      </c>
    </row>
    <row r="59" spans="1:12" ht="13.05" customHeight="1" x14ac:dyDescent="0.3">
      <c r="A59" s="10"/>
      <c r="B59" s="11"/>
      <c r="C59" s="11" t="s">
        <v>52</v>
      </c>
      <c r="D59" s="16">
        <v>0</v>
      </c>
      <c r="E59" s="13"/>
      <c r="F59" s="13"/>
      <c r="G59" s="13"/>
      <c r="H59" s="13"/>
      <c r="I59" s="13"/>
      <c r="J59" s="13">
        <f>[1]Sheet1!AP23</f>
        <v>22878918</v>
      </c>
      <c r="K59" s="13">
        <f t="shared" si="0"/>
        <v>22878918</v>
      </c>
      <c r="L59" s="14">
        <f t="shared" si="1"/>
        <v>22878918</v>
      </c>
    </row>
    <row r="60" spans="1:12" ht="13.05" customHeight="1" x14ac:dyDescent="0.3">
      <c r="A60" s="10"/>
      <c r="B60" s="11"/>
      <c r="C60" s="11" t="s">
        <v>53</v>
      </c>
      <c r="D60" s="16">
        <v>0</v>
      </c>
      <c r="E60" s="13"/>
      <c r="F60" s="13"/>
      <c r="G60" s="13"/>
      <c r="H60" s="13"/>
      <c r="I60" s="13"/>
      <c r="J60" s="13">
        <f>[1]Sheet1!AP24</f>
        <v>14158686</v>
      </c>
      <c r="K60" s="13">
        <f t="shared" si="0"/>
        <v>14158686</v>
      </c>
      <c r="L60" s="14">
        <f t="shared" si="1"/>
        <v>14158686</v>
      </c>
    </row>
    <row r="61" spans="1:12" ht="13.05" customHeight="1" x14ac:dyDescent="0.3">
      <c r="A61" s="10"/>
      <c r="B61" s="11"/>
      <c r="C61" s="11" t="s">
        <v>54</v>
      </c>
      <c r="D61" s="16">
        <v>0</v>
      </c>
      <c r="E61" s="13"/>
      <c r="F61" s="13"/>
      <c r="G61" s="13"/>
      <c r="H61" s="13"/>
      <c r="I61" s="13"/>
      <c r="J61" s="13">
        <f>[1]Sheet1!AP25</f>
        <v>25486364</v>
      </c>
      <c r="K61" s="13">
        <f t="shared" si="0"/>
        <v>25486364</v>
      </c>
      <c r="L61" s="14">
        <f t="shared" si="1"/>
        <v>25486364</v>
      </c>
    </row>
    <row r="62" spans="1:12" ht="13.05" customHeight="1" x14ac:dyDescent="0.3">
      <c r="A62" s="10"/>
      <c r="B62" s="11"/>
      <c r="C62" s="11" t="s">
        <v>55</v>
      </c>
      <c r="D62" s="16">
        <v>0</v>
      </c>
      <c r="E62" s="13"/>
      <c r="F62" s="13"/>
      <c r="G62" s="13"/>
      <c r="H62" s="13"/>
      <c r="I62" s="13"/>
      <c r="J62" s="13">
        <f>[1]Sheet1!AP26</f>
        <v>14417377</v>
      </c>
      <c r="K62" s="13">
        <f t="shared" si="0"/>
        <v>14417377</v>
      </c>
      <c r="L62" s="14">
        <f t="shared" si="1"/>
        <v>14417377</v>
      </c>
    </row>
    <row r="63" spans="1:12" ht="13.05" customHeight="1" x14ac:dyDescent="0.3">
      <c r="A63" s="10"/>
      <c r="B63" s="11"/>
      <c r="C63" s="11" t="s">
        <v>56</v>
      </c>
      <c r="D63" s="16">
        <v>0</v>
      </c>
      <c r="E63" s="13"/>
      <c r="F63" s="13"/>
      <c r="G63" s="13"/>
      <c r="H63" s="13"/>
      <c r="I63" s="13"/>
      <c r="J63" s="13">
        <f>[1]Sheet1!AP27</f>
        <v>15284701</v>
      </c>
      <c r="K63" s="13">
        <f t="shared" si="0"/>
        <v>15284701</v>
      </c>
      <c r="L63" s="14">
        <f t="shared" si="1"/>
        <v>15284701</v>
      </c>
    </row>
    <row r="64" spans="1:12" ht="13.05" customHeight="1" x14ac:dyDescent="0.3">
      <c r="A64" s="10"/>
      <c r="B64" s="11"/>
      <c r="C64" s="11" t="s">
        <v>57</v>
      </c>
      <c r="D64" s="16">
        <v>0</v>
      </c>
      <c r="E64" s="13"/>
      <c r="F64" s="13"/>
      <c r="G64" s="13"/>
      <c r="H64" s="13"/>
      <c r="I64" s="13"/>
      <c r="J64" s="13">
        <f>[1]Sheet1!AP28</f>
        <v>16703170</v>
      </c>
      <c r="K64" s="13">
        <f t="shared" si="0"/>
        <v>16703170</v>
      </c>
      <c r="L64" s="14">
        <f t="shared" si="1"/>
        <v>16703170</v>
      </c>
    </row>
    <row r="65" spans="1:12" ht="13.05" customHeight="1" x14ac:dyDescent="0.3">
      <c r="A65" s="10"/>
      <c r="B65" s="11"/>
      <c r="C65" s="11" t="s">
        <v>58</v>
      </c>
      <c r="D65" s="16">
        <v>0</v>
      </c>
      <c r="E65" s="13"/>
      <c r="F65" s="13"/>
      <c r="G65" s="13"/>
      <c r="H65" s="13"/>
      <c r="I65" s="13"/>
      <c r="J65" s="13">
        <f>[1]Sheet1!AP29</f>
        <v>11792593</v>
      </c>
      <c r="K65" s="13">
        <f t="shared" si="0"/>
        <v>11792593</v>
      </c>
      <c r="L65" s="14">
        <f t="shared" si="1"/>
        <v>11792593</v>
      </c>
    </row>
    <row r="66" spans="1:12" ht="13.05" customHeight="1" x14ac:dyDescent="0.3">
      <c r="A66" s="10"/>
      <c r="B66" s="11"/>
      <c r="C66" s="11" t="s">
        <v>59</v>
      </c>
      <c r="D66" s="16">
        <v>0</v>
      </c>
      <c r="E66" s="13"/>
      <c r="F66" s="13"/>
      <c r="G66" s="13"/>
      <c r="H66" s="13"/>
      <c r="I66" s="13"/>
      <c r="J66" s="13">
        <f>[1]Sheet1!AP30</f>
        <v>14902823</v>
      </c>
      <c r="K66" s="13">
        <f t="shared" si="0"/>
        <v>14902823</v>
      </c>
      <c r="L66" s="14">
        <f t="shared" si="1"/>
        <v>14902823</v>
      </c>
    </row>
    <row r="67" spans="1:12" ht="13.05" customHeight="1" x14ac:dyDescent="0.3">
      <c r="A67" s="10"/>
      <c r="B67" s="11"/>
      <c r="C67" s="11" t="s">
        <v>60</v>
      </c>
      <c r="D67" s="16">
        <v>0</v>
      </c>
      <c r="E67" s="13"/>
      <c r="F67" s="13"/>
      <c r="G67" s="13"/>
      <c r="H67" s="13"/>
      <c r="I67" s="13"/>
      <c r="J67" s="13">
        <f>[1]Sheet1!AP31</f>
        <v>21380149</v>
      </c>
      <c r="K67" s="13">
        <f t="shared" ref="K67:K130" si="2">SUM(E67:J67)</f>
        <v>21380149</v>
      </c>
      <c r="L67" s="14">
        <f t="shared" si="1"/>
        <v>21380149</v>
      </c>
    </row>
    <row r="68" spans="1:12" ht="13.05" customHeight="1" x14ac:dyDescent="0.3">
      <c r="A68" s="10"/>
      <c r="B68" s="11"/>
      <c r="C68" s="11" t="s">
        <v>61</v>
      </c>
      <c r="D68" s="16">
        <v>0</v>
      </c>
      <c r="E68" s="13"/>
      <c r="F68" s="13"/>
      <c r="G68" s="13"/>
      <c r="H68" s="13"/>
      <c r="I68" s="13"/>
      <c r="J68" s="13">
        <f>[1]Sheet1!AP32</f>
        <v>22049918</v>
      </c>
      <c r="K68" s="13">
        <f t="shared" si="2"/>
        <v>22049918</v>
      </c>
      <c r="L68" s="14">
        <f t="shared" si="1"/>
        <v>22049918</v>
      </c>
    </row>
    <row r="69" spans="1:12" ht="13.05" customHeight="1" x14ac:dyDescent="0.3">
      <c r="A69" s="10">
        <v>8</v>
      </c>
      <c r="B69" s="11" t="s">
        <v>64</v>
      </c>
      <c r="C69" s="11" t="s">
        <v>65</v>
      </c>
      <c r="D69" s="13">
        <v>145000000</v>
      </c>
      <c r="E69" s="13">
        <v>145000000</v>
      </c>
      <c r="F69" s="13"/>
      <c r="G69" s="13"/>
      <c r="H69" s="13"/>
      <c r="I69" s="13"/>
      <c r="J69" s="13"/>
      <c r="K69" s="13">
        <f t="shared" si="2"/>
        <v>145000000</v>
      </c>
      <c r="L69" s="14">
        <f t="shared" si="1"/>
        <v>0</v>
      </c>
    </row>
    <row r="70" spans="1:12" ht="13.05" customHeight="1" x14ac:dyDescent="0.3">
      <c r="A70" s="10"/>
      <c r="B70" s="11"/>
      <c r="C70" s="11" t="s">
        <v>35</v>
      </c>
      <c r="D70" s="16">
        <v>0</v>
      </c>
      <c r="E70" s="13"/>
      <c r="F70" s="13"/>
      <c r="G70" s="13"/>
      <c r="H70" s="13"/>
      <c r="I70" s="13"/>
      <c r="J70" s="13">
        <f>[1]Sheet1!AL6</f>
        <v>24235429</v>
      </c>
      <c r="K70" s="13">
        <f t="shared" si="2"/>
        <v>24235429</v>
      </c>
      <c r="L70" s="14">
        <f t="shared" si="1"/>
        <v>24235429</v>
      </c>
    </row>
    <row r="71" spans="1:12" ht="13.05" customHeight="1" x14ac:dyDescent="0.3">
      <c r="A71" s="10"/>
      <c r="B71" s="11"/>
      <c r="C71" s="11" t="s">
        <v>36</v>
      </c>
      <c r="D71" s="16">
        <v>0</v>
      </c>
      <c r="E71" s="13"/>
      <c r="F71" s="13"/>
      <c r="G71" s="13"/>
      <c r="H71" s="13"/>
      <c r="I71" s="13"/>
      <c r="J71" s="13">
        <f>[1]Sheet1!AL7</f>
        <v>15307605</v>
      </c>
      <c r="K71" s="13">
        <f t="shared" si="2"/>
        <v>15307605</v>
      </c>
      <c r="L71" s="14">
        <f t="shared" ref="L71:L134" si="3">K71-D71</f>
        <v>15307605</v>
      </c>
    </row>
    <row r="72" spans="1:12" ht="13.05" customHeight="1" x14ac:dyDescent="0.3">
      <c r="A72" s="10"/>
      <c r="B72" s="11"/>
      <c r="C72" s="11" t="s">
        <v>37</v>
      </c>
      <c r="D72" s="16">
        <v>0</v>
      </c>
      <c r="E72" s="13"/>
      <c r="F72" s="13"/>
      <c r="G72" s="13"/>
      <c r="H72" s="13"/>
      <c r="I72" s="13"/>
      <c r="J72" s="13">
        <f>[1]Sheet1!AL8</f>
        <v>11819329</v>
      </c>
      <c r="K72" s="13">
        <f t="shared" si="2"/>
        <v>11819329</v>
      </c>
      <c r="L72" s="14">
        <f t="shared" si="3"/>
        <v>11819329</v>
      </c>
    </row>
    <row r="73" spans="1:12" ht="13.05" customHeight="1" x14ac:dyDescent="0.3">
      <c r="A73" s="10"/>
      <c r="B73" s="11"/>
      <c r="C73" s="11" t="s">
        <v>38</v>
      </c>
      <c r="D73" s="16">
        <v>0</v>
      </c>
      <c r="E73" s="13"/>
      <c r="F73" s="13"/>
      <c r="G73" s="13"/>
      <c r="H73" s="13"/>
      <c r="I73" s="13"/>
      <c r="J73" s="13">
        <f>[1]Sheet1!AL9</f>
        <v>25397214</v>
      </c>
      <c r="K73" s="13">
        <f t="shared" si="2"/>
        <v>25397214</v>
      </c>
      <c r="L73" s="14">
        <f t="shared" si="3"/>
        <v>25397214</v>
      </c>
    </row>
    <row r="74" spans="1:12" ht="13.05" customHeight="1" x14ac:dyDescent="0.3">
      <c r="A74" s="10"/>
      <c r="B74" s="11"/>
      <c r="C74" s="11" t="s">
        <v>39</v>
      </c>
      <c r="D74" s="16">
        <v>0</v>
      </c>
      <c r="E74" s="13"/>
      <c r="F74" s="13"/>
      <c r="G74" s="13"/>
      <c r="H74" s="13"/>
      <c r="I74" s="13"/>
      <c r="J74" s="13">
        <f>[1]Sheet1!AL10</f>
        <v>18412998</v>
      </c>
      <c r="K74" s="13">
        <f t="shared" si="2"/>
        <v>18412998</v>
      </c>
      <c r="L74" s="14">
        <f t="shared" si="3"/>
        <v>18412998</v>
      </c>
    </row>
    <row r="75" spans="1:12" ht="13.05" customHeight="1" x14ac:dyDescent="0.3">
      <c r="A75" s="10"/>
      <c r="B75" s="11"/>
      <c r="C75" s="11" t="s">
        <v>40</v>
      </c>
      <c r="D75" s="16">
        <v>0</v>
      </c>
      <c r="E75" s="13"/>
      <c r="F75" s="13"/>
      <c r="G75" s="13"/>
      <c r="H75" s="13"/>
      <c r="I75" s="13"/>
      <c r="J75" s="13">
        <f>[1]Sheet1!AL11</f>
        <v>19634643</v>
      </c>
      <c r="K75" s="13">
        <f t="shared" si="2"/>
        <v>19634643</v>
      </c>
      <c r="L75" s="14">
        <f t="shared" si="3"/>
        <v>19634643</v>
      </c>
    </row>
    <row r="76" spans="1:12" ht="13.05" customHeight="1" x14ac:dyDescent="0.3">
      <c r="A76" s="10"/>
      <c r="B76" s="11"/>
      <c r="C76" s="11" t="s">
        <v>41</v>
      </c>
      <c r="D76" s="16">
        <v>0</v>
      </c>
      <c r="E76" s="13"/>
      <c r="F76" s="13"/>
      <c r="G76" s="13"/>
      <c r="H76" s="13"/>
      <c r="I76" s="13"/>
      <c r="J76" s="13">
        <f>[1]Sheet1!AL12</f>
        <v>14586736</v>
      </c>
      <c r="K76" s="13">
        <f t="shared" si="2"/>
        <v>14586736</v>
      </c>
      <c r="L76" s="14">
        <f t="shared" si="3"/>
        <v>14586736</v>
      </c>
    </row>
    <row r="77" spans="1:12" ht="13.05" customHeight="1" x14ac:dyDescent="0.3">
      <c r="A77" s="10"/>
      <c r="B77" s="11"/>
      <c r="C77" s="11" t="s">
        <v>42</v>
      </c>
      <c r="D77" s="16">
        <v>0</v>
      </c>
      <c r="E77" s="13"/>
      <c r="F77" s="13"/>
      <c r="G77" s="13"/>
      <c r="H77" s="13"/>
      <c r="I77" s="13"/>
      <c r="J77" s="13">
        <f>[1]Sheet1!AL13</f>
        <v>8500048</v>
      </c>
      <c r="K77" s="13">
        <f t="shared" si="2"/>
        <v>8500048</v>
      </c>
      <c r="L77" s="14">
        <f t="shared" si="3"/>
        <v>8500048</v>
      </c>
    </row>
    <row r="78" spans="1:12" ht="13.05" customHeight="1" x14ac:dyDescent="0.3">
      <c r="A78" s="10"/>
      <c r="B78" s="11"/>
      <c r="C78" s="11" t="s">
        <v>43</v>
      </c>
      <c r="D78" s="16">
        <v>0</v>
      </c>
      <c r="E78" s="13"/>
      <c r="F78" s="13"/>
      <c r="G78" s="13"/>
      <c r="H78" s="13"/>
      <c r="I78" s="13"/>
      <c r="J78" s="13">
        <f>[1]Sheet1!AL14</f>
        <v>13618399</v>
      </c>
      <c r="K78" s="13">
        <f t="shared" si="2"/>
        <v>13618399</v>
      </c>
      <c r="L78" s="14">
        <f t="shared" si="3"/>
        <v>13618399</v>
      </c>
    </row>
    <row r="79" spans="1:12" ht="13.05" customHeight="1" x14ac:dyDescent="0.3">
      <c r="A79" s="10"/>
      <c r="B79" s="11"/>
      <c r="C79" s="11" t="s">
        <v>44</v>
      </c>
      <c r="D79" s="16">
        <v>0</v>
      </c>
      <c r="E79" s="13"/>
      <c r="F79" s="13"/>
      <c r="G79" s="13"/>
      <c r="H79" s="13"/>
      <c r="I79" s="13"/>
      <c r="J79" s="13">
        <f>[1]Sheet1!AL15</f>
        <v>9922440</v>
      </c>
      <c r="K79" s="13">
        <f t="shared" si="2"/>
        <v>9922440</v>
      </c>
      <c r="L79" s="14">
        <f t="shared" si="3"/>
        <v>9922440</v>
      </c>
    </row>
    <row r="80" spans="1:12" ht="13.05" customHeight="1" x14ac:dyDescent="0.3">
      <c r="A80" s="10"/>
      <c r="B80" s="11"/>
      <c r="C80" s="11" t="s">
        <v>45</v>
      </c>
      <c r="D80" s="16">
        <v>0</v>
      </c>
      <c r="E80" s="13"/>
      <c r="F80" s="13"/>
      <c r="G80" s="13"/>
      <c r="H80" s="13"/>
      <c r="I80" s="13"/>
      <c r="J80" s="13">
        <f>[1]Sheet1!AL16</f>
        <v>20862857</v>
      </c>
      <c r="K80" s="13">
        <f t="shared" si="2"/>
        <v>20862857</v>
      </c>
      <c r="L80" s="14">
        <f t="shared" si="3"/>
        <v>20862857</v>
      </c>
    </row>
    <row r="81" spans="1:12" ht="13.05" customHeight="1" x14ac:dyDescent="0.3">
      <c r="A81" s="10"/>
      <c r="B81" s="11"/>
      <c r="C81" s="11" t="s">
        <v>46</v>
      </c>
      <c r="D81" s="16">
        <v>0</v>
      </c>
      <c r="E81" s="13"/>
      <c r="F81" s="13"/>
      <c r="G81" s="13"/>
      <c r="H81" s="13"/>
      <c r="I81" s="13"/>
      <c r="J81" s="13">
        <f>[1]Sheet1!AL17</f>
        <v>19291546</v>
      </c>
      <c r="K81" s="13">
        <f t="shared" si="2"/>
        <v>19291546</v>
      </c>
      <c r="L81" s="14">
        <f t="shared" si="3"/>
        <v>19291546</v>
      </c>
    </row>
    <row r="82" spans="1:12" ht="13.05" customHeight="1" x14ac:dyDescent="0.3">
      <c r="A82" s="10"/>
      <c r="B82" s="11"/>
      <c r="C82" s="11" t="s">
        <v>47</v>
      </c>
      <c r="D82" s="16">
        <v>0</v>
      </c>
      <c r="E82" s="13"/>
      <c r="F82" s="13"/>
      <c r="G82" s="13"/>
      <c r="H82" s="13"/>
      <c r="I82" s="13"/>
      <c r="J82" s="13">
        <f>[1]Sheet1!AL18</f>
        <v>11007576</v>
      </c>
      <c r="K82" s="13">
        <f t="shared" si="2"/>
        <v>11007576</v>
      </c>
      <c r="L82" s="14">
        <f t="shared" si="3"/>
        <v>11007576</v>
      </c>
    </row>
    <row r="83" spans="1:12" ht="13.05" customHeight="1" x14ac:dyDescent="0.3">
      <c r="A83" s="10"/>
      <c r="B83" s="11"/>
      <c r="C83" s="11" t="s">
        <v>48</v>
      </c>
      <c r="D83" s="16">
        <v>0</v>
      </c>
      <c r="E83" s="13"/>
      <c r="F83" s="13"/>
      <c r="G83" s="13"/>
      <c r="H83" s="13"/>
      <c r="I83" s="13"/>
      <c r="J83" s="13">
        <f>[1]Sheet1!AL19</f>
        <v>17837398</v>
      </c>
      <c r="K83" s="13">
        <f t="shared" si="2"/>
        <v>17837398</v>
      </c>
      <c r="L83" s="14">
        <f t="shared" si="3"/>
        <v>17837398</v>
      </c>
    </row>
    <row r="84" spans="1:12" ht="13.05" customHeight="1" x14ac:dyDescent="0.3">
      <c r="A84" s="10"/>
      <c r="B84" s="11"/>
      <c r="C84" s="11" t="s">
        <v>49</v>
      </c>
      <c r="D84" s="16">
        <v>0</v>
      </c>
      <c r="E84" s="13"/>
      <c r="F84" s="13"/>
      <c r="G84" s="13"/>
      <c r="H84" s="13"/>
      <c r="I84" s="13"/>
      <c r="J84" s="13">
        <f>[1]Sheet1!AL20</f>
        <v>13090249</v>
      </c>
      <c r="K84" s="13">
        <f t="shared" si="2"/>
        <v>13090249</v>
      </c>
      <c r="L84" s="14">
        <f t="shared" si="3"/>
        <v>13090249</v>
      </c>
    </row>
    <row r="85" spans="1:12" ht="13.05" customHeight="1" x14ac:dyDescent="0.3">
      <c r="A85" s="10"/>
      <c r="B85" s="11"/>
      <c r="C85" s="11" t="s">
        <v>50</v>
      </c>
      <c r="D85" s="16">
        <v>0</v>
      </c>
      <c r="E85" s="13"/>
      <c r="F85" s="13"/>
      <c r="G85" s="13"/>
      <c r="H85" s="13"/>
      <c r="I85" s="13"/>
      <c r="J85" s="13">
        <f>[1]Sheet1!AL21</f>
        <v>18939689</v>
      </c>
      <c r="K85" s="13">
        <f t="shared" si="2"/>
        <v>18939689</v>
      </c>
      <c r="L85" s="14">
        <f t="shared" si="3"/>
        <v>18939689</v>
      </c>
    </row>
    <row r="86" spans="1:12" ht="13.05" customHeight="1" x14ac:dyDescent="0.3">
      <c r="A86" s="10"/>
      <c r="B86" s="11"/>
      <c r="C86" s="11" t="s">
        <v>51</v>
      </c>
      <c r="D86" s="16">
        <v>0</v>
      </c>
      <c r="E86" s="13"/>
      <c r="F86" s="13"/>
      <c r="G86" s="13"/>
      <c r="H86" s="13"/>
      <c r="I86" s="13"/>
      <c r="J86" s="13">
        <f>[1]Sheet1!AL22</f>
        <v>9249386</v>
      </c>
      <c r="K86" s="13">
        <f t="shared" si="2"/>
        <v>9249386</v>
      </c>
      <c r="L86" s="14">
        <f t="shared" si="3"/>
        <v>9249386</v>
      </c>
    </row>
    <row r="87" spans="1:12" ht="13.05" customHeight="1" x14ac:dyDescent="0.3">
      <c r="A87" s="10"/>
      <c r="B87" s="11"/>
      <c r="C87" s="11" t="s">
        <v>52</v>
      </c>
      <c r="D87" s="16">
        <v>0</v>
      </c>
      <c r="E87" s="13"/>
      <c r="F87" s="13"/>
      <c r="G87" s="13"/>
      <c r="H87" s="13"/>
      <c r="I87" s="13"/>
      <c r="J87" s="13">
        <f>[1]Sheet1!AL23</f>
        <v>18303134</v>
      </c>
      <c r="K87" s="13">
        <f t="shared" si="2"/>
        <v>18303134</v>
      </c>
      <c r="L87" s="14">
        <f t="shared" si="3"/>
        <v>18303134</v>
      </c>
    </row>
    <row r="88" spans="1:12" ht="13.05" customHeight="1" x14ac:dyDescent="0.3">
      <c r="A88" s="10"/>
      <c r="B88" s="11"/>
      <c r="C88" s="11" t="s">
        <v>53</v>
      </c>
      <c r="D88" s="16">
        <v>0</v>
      </c>
      <c r="E88" s="13"/>
      <c r="F88" s="13"/>
      <c r="G88" s="13"/>
      <c r="H88" s="13"/>
      <c r="I88" s="13"/>
      <c r="J88" s="13">
        <f>[1]Sheet1!AL24</f>
        <v>11326949</v>
      </c>
      <c r="K88" s="13">
        <f t="shared" si="2"/>
        <v>11326949</v>
      </c>
      <c r="L88" s="14">
        <f t="shared" si="3"/>
        <v>11326949</v>
      </c>
    </row>
    <row r="89" spans="1:12" ht="13.05" customHeight="1" x14ac:dyDescent="0.3">
      <c r="A89" s="10"/>
      <c r="B89" s="11"/>
      <c r="C89" s="11" t="s">
        <v>54</v>
      </c>
      <c r="D89" s="16">
        <v>0</v>
      </c>
      <c r="E89" s="13"/>
      <c r="F89" s="13"/>
      <c r="G89" s="13"/>
      <c r="H89" s="13"/>
      <c r="I89" s="13"/>
      <c r="J89" s="13">
        <f>[1]Sheet1!AL25</f>
        <v>20389091</v>
      </c>
      <c r="K89" s="13">
        <f t="shared" si="2"/>
        <v>20389091</v>
      </c>
      <c r="L89" s="14">
        <f t="shared" si="3"/>
        <v>20389091</v>
      </c>
    </row>
    <row r="90" spans="1:12" ht="13.05" customHeight="1" x14ac:dyDescent="0.3">
      <c r="A90" s="10"/>
      <c r="B90" s="11"/>
      <c r="C90" s="11" t="s">
        <v>55</v>
      </c>
      <c r="D90" s="16">
        <v>0</v>
      </c>
      <c r="E90" s="13"/>
      <c r="F90" s="13"/>
      <c r="G90" s="13"/>
      <c r="H90" s="13"/>
      <c r="I90" s="13"/>
      <c r="J90" s="13">
        <f>[1]Sheet1!AL26</f>
        <v>11533902</v>
      </c>
      <c r="K90" s="13">
        <f t="shared" si="2"/>
        <v>11533902</v>
      </c>
      <c r="L90" s="14">
        <f t="shared" si="3"/>
        <v>11533902</v>
      </c>
    </row>
    <row r="91" spans="1:12" ht="13.05" customHeight="1" x14ac:dyDescent="0.3">
      <c r="A91" s="10"/>
      <c r="B91" s="11"/>
      <c r="C91" s="11" t="s">
        <v>56</v>
      </c>
      <c r="D91" s="16">
        <v>0</v>
      </c>
      <c r="E91" s="13"/>
      <c r="F91" s="13"/>
      <c r="G91" s="13"/>
      <c r="H91" s="13"/>
      <c r="I91" s="13"/>
      <c r="J91" s="13">
        <f>[1]Sheet1!AL27</f>
        <v>12227761</v>
      </c>
      <c r="K91" s="13">
        <f t="shared" si="2"/>
        <v>12227761</v>
      </c>
      <c r="L91" s="14">
        <f t="shared" si="3"/>
        <v>12227761</v>
      </c>
    </row>
    <row r="92" spans="1:12" ht="13.05" customHeight="1" x14ac:dyDescent="0.3">
      <c r="A92" s="10"/>
      <c r="B92" s="11"/>
      <c r="C92" s="11" t="s">
        <v>57</v>
      </c>
      <c r="D92" s="16">
        <v>0</v>
      </c>
      <c r="E92" s="13"/>
      <c r="F92" s="13"/>
      <c r="G92" s="13"/>
      <c r="H92" s="13"/>
      <c r="I92" s="13"/>
      <c r="J92" s="13">
        <f>[1]Sheet1!AL28</f>
        <v>13362536</v>
      </c>
      <c r="K92" s="13">
        <f t="shared" si="2"/>
        <v>13362536</v>
      </c>
      <c r="L92" s="14">
        <f t="shared" si="3"/>
        <v>13362536</v>
      </c>
    </row>
    <row r="93" spans="1:12" ht="13.05" customHeight="1" x14ac:dyDescent="0.3">
      <c r="A93" s="10"/>
      <c r="B93" s="11"/>
      <c r="C93" s="11" t="s">
        <v>58</v>
      </c>
      <c r="D93" s="16">
        <v>0</v>
      </c>
      <c r="E93" s="13"/>
      <c r="F93" s="13"/>
      <c r="G93" s="13"/>
      <c r="H93" s="13"/>
      <c r="I93" s="13"/>
      <c r="J93" s="13">
        <f>[1]Sheet1!AL29</f>
        <v>9434075</v>
      </c>
      <c r="K93" s="13">
        <f t="shared" si="2"/>
        <v>9434075</v>
      </c>
      <c r="L93" s="14">
        <f t="shared" si="3"/>
        <v>9434075</v>
      </c>
    </row>
    <row r="94" spans="1:12" ht="13.05" customHeight="1" x14ac:dyDescent="0.3">
      <c r="A94" s="10"/>
      <c r="B94" s="11"/>
      <c r="C94" s="11" t="s">
        <v>59</v>
      </c>
      <c r="D94" s="16">
        <v>0</v>
      </c>
      <c r="E94" s="13"/>
      <c r="F94" s="13"/>
      <c r="G94" s="13"/>
      <c r="H94" s="13"/>
      <c r="I94" s="13"/>
      <c r="J94" s="13">
        <f>[1]Sheet1!AL30</f>
        <v>11922258</v>
      </c>
      <c r="K94" s="13">
        <f t="shared" si="2"/>
        <v>11922258</v>
      </c>
      <c r="L94" s="14">
        <f t="shared" si="3"/>
        <v>11922258</v>
      </c>
    </row>
    <row r="95" spans="1:12" ht="13.05" customHeight="1" x14ac:dyDescent="0.3">
      <c r="A95" s="10"/>
      <c r="B95" s="11"/>
      <c r="C95" s="11" t="s">
        <v>60</v>
      </c>
      <c r="D95" s="16">
        <v>0</v>
      </c>
      <c r="E95" s="13"/>
      <c r="F95" s="13"/>
      <c r="G95" s="13"/>
      <c r="H95" s="13"/>
      <c r="I95" s="13"/>
      <c r="J95" s="13">
        <f>[1]Sheet1!AL31</f>
        <v>17104119</v>
      </c>
      <c r="K95" s="13">
        <f t="shared" si="2"/>
        <v>17104119</v>
      </c>
      <c r="L95" s="14">
        <f t="shared" si="3"/>
        <v>17104119</v>
      </c>
    </row>
    <row r="96" spans="1:12" ht="13.05" customHeight="1" x14ac:dyDescent="0.3">
      <c r="A96" s="10"/>
      <c r="B96" s="11"/>
      <c r="C96" s="11" t="s">
        <v>61</v>
      </c>
      <c r="D96" s="16">
        <v>0</v>
      </c>
      <c r="E96" s="13"/>
      <c r="F96" s="13"/>
      <c r="G96" s="13"/>
      <c r="H96" s="13"/>
      <c r="I96" s="13"/>
      <c r="J96" s="13">
        <f>[1]Sheet1!AL32</f>
        <v>17639935</v>
      </c>
      <c r="K96" s="13">
        <f t="shared" si="2"/>
        <v>17639935</v>
      </c>
      <c r="L96" s="14">
        <f t="shared" si="3"/>
        <v>17639935</v>
      </c>
    </row>
    <row r="97" spans="1:12" ht="13.05" customHeight="1" x14ac:dyDescent="0.3">
      <c r="A97" s="10">
        <v>9</v>
      </c>
      <c r="B97" s="11" t="s">
        <v>66</v>
      </c>
      <c r="C97" s="11" t="s">
        <v>67</v>
      </c>
      <c r="D97" s="13">
        <v>132000000</v>
      </c>
      <c r="E97" s="13">
        <v>132000000</v>
      </c>
      <c r="F97" s="13"/>
      <c r="G97" s="13"/>
      <c r="H97" s="13"/>
      <c r="I97" s="13"/>
      <c r="J97" s="13"/>
      <c r="K97" s="13">
        <f t="shared" si="2"/>
        <v>132000000</v>
      </c>
      <c r="L97" s="14">
        <f t="shared" si="3"/>
        <v>0</v>
      </c>
    </row>
    <row r="98" spans="1:12" ht="13.05" customHeight="1" x14ac:dyDescent="0.3">
      <c r="A98" s="10">
        <v>10</v>
      </c>
      <c r="B98" s="11" t="s">
        <v>68</v>
      </c>
      <c r="C98" s="11" t="s">
        <v>69</v>
      </c>
      <c r="D98" s="13">
        <v>46000000</v>
      </c>
      <c r="E98" s="13">
        <f>46000000+120000000</f>
        <v>166000000</v>
      </c>
      <c r="F98" s="13"/>
      <c r="G98" s="13"/>
      <c r="H98" s="13"/>
      <c r="I98" s="13"/>
      <c r="J98" s="13">
        <f>34742250</f>
        <v>34742250</v>
      </c>
      <c r="K98" s="13">
        <f t="shared" si="2"/>
        <v>200742250</v>
      </c>
      <c r="L98" s="14">
        <f t="shared" si="3"/>
        <v>154742250</v>
      </c>
    </row>
    <row r="99" spans="1:12" ht="13.05" customHeight="1" x14ac:dyDescent="0.3">
      <c r="A99" s="10"/>
      <c r="B99" s="11"/>
      <c r="C99" s="11" t="s">
        <v>35</v>
      </c>
      <c r="D99" s="16">
        <v>0</v>
      </c>
      <c r="E99" s="13"/>
      <c r="F99" s="13"/>
      <c r="G99" s="13"/>
      <c r="H99" s="13"/>
      <c r="I99" s="13"/>
      <c r="J99" s="13">
        <f>[1]Sheet1!AN6</f>
        <v>36353143</v>
      </c>
      <c r="K99" s="13">
        <f t="shared" si="2"/>
        <v>36353143</v>
      </c>
      <c r="L99" s="14">
        <f t="shared" si="3"/>
        <v>36353143</v>
      </c>
    </row>
    <row r="100" spans="1:12" ht="13.05" customHeight="1" x14ac:dyDescent="0.3">
      <c r="A100" s="10"/>
      <c r="B100" s="11"/>
      <c r="C100" s="11" t="s">
        <v>36</v>
      </c>
      <c r="D100" s="16">
        <v>0</v>
      </c>
      <c r="E100" s="13"/>
      <c r="F100" s="13"/>
      <c r="G100" s="13"/>
      <c r="H100" s="13"/>
      <c r="I100" s="13"/>
      <c r="J100" s="13">
        <f>[1]Sheet1!AN7</f>
        <v>22961407</v>
      </c>
      <c r="K100" s="13">
        <f t="shared" si="2"/>
        <v>22961407</v>
      </c>
      <c r="L100" s="14">
        <f t="shared" si="3"/>
        <v>22961407</v>
      </c>
    </row>
    <row r="101" spans="1:12" ht="13.05" customHeight="1" x14ac:dyDescent="0.3">
      <c r="A101" s="10"/>
      <c r="B101" s="11"/>
      <c r="C101" s="11" t="s">
        <v>37</v>
      </c>
      <c r="D101" s="16">
        <v>0</v>
      </c>
      <c r="E101" s="13"/>
      <c r="F101" s="13"/>
      <c r="G101" s="13"/>
      <c r="H101" s="13"/>
      <c r="I101" s="13"/>
      <c r="J101" s="13">
        <f>[1]Sheet1!AN8</f>
        <v>17728994</v>
      </c>
      <c r="K101" s="13">
        <f t="shared" si="2"/>
        <v>17728994</v>
      </c>
      <c r="L101" s="14">
        <f t="shared" si="3"/>
        <v>17728994</v>
      </c>
    </row>
    <row r="102" spans="1:12" ht="13.05" customHeight="1" x14ac:dyDescent="0.3">
      <c r="A102" s="10"/>
      <c r="B102" s="11"/>
      <c r="C102" s="11" t="s">
        <v>38</v>
      </c>
      <c r="D102" s="16">
        <v>0</v>
      </c>
      <c r="E102" s="13"/>
      <c r="F102" s="13"/>
      <c r="G102" s="13"/>
      <c r="H102" s="13"/>
      <c r="I102" s="13"/>
      <c r="J102" s="13">
        <f>[1]Sheet1!AN9</f>
        <v>38095821</v>
      </c>
      <c r="K102" s="13">
        <f t="shared" si="2"/>
        <v>38095821</v>
      </c>
      <c r="L102" s="14">
        <f t="shared" si="3"/>
        <v>38095821</v>
      </c>
    </row>
    <row r="103" spans="1:12" ht="13.05" customHeight="1" x14ac:dyDescent="0.3">
      <c r="A103" s="10"/>
      <c r="B103" s="11"/>
      <c r="C103" s="11" t="s">
        <v>39</v>
      </c>
      <c r="D103" s="16">
        <v>0</v>
      </c>
      <c r="E103" s="13"/>
      <c r="F103" s="13"/>
      <c r="G103" s="13"/>
      <c r="H103" s="13"/>
      <c r="I103" s="13"/>
      <c r="J103" s="13">
        <f>[1]Sheet1!AN10</f>
        <v>27619497</v>
      </c>
      <c r="K103" s="13">
        <f t="shared" si="2"/>
        <v>27619497</v>
      </c>
      <c r="L103" s="14">
        <f t="shared" si="3"/>
        <v>27619497</v>
      </c>
    </row>
    <row r="104" spans="1:12" ht="13.05" customHeight="1" x14ac:dyDescent="0.3">
      <c r="A104" s="10"/>
      <c r="B104" s="11"/>
      <c r="C104" s="11" t="s">
        <v>40</v>
      </c>
      <c r="D104" s="16">
        <v>0</v>
      </c>
      <c r="E104" s="13"/>
      <c r="F104" s="13"/>
      <c r="G104" s="13"/>
      <c r="H104" s="13"/>
      <c r="I104" s="13"/>
      <c r="J104" s="13">
        <f>[1]Sheet1!AN11</f>
        <v>29451964</v>
      </c>
      <c r="K104" s="13">
        <f t="shared" si="2"/>
        <v>29451964</v>
      </c>
      <c r="L104" s="14">
        <f t="shared" si="3"/>
        <v>29451964</v>
      </c>
    </row>
    <row r="105" spans="1:12" ht="13.05" customHeight="1" x14ac:dyDescent="0.3">
      <c r="A105" s="10"/>
      <c r="B105" s="11"/>
      <c r="C105" s="11" t="s">
        <v>41</v>
      </c>
      <c r="D105" s="16">
        <v>0</v>
      </c>
      <c r="E105" s="13"/>
      <c r="F105" s="13"/>
      <c r="G105" s="13"/>
      <c r="H105" s="13"/>
      <c r="I105" s="13"/>
      <c r="J105" s="13">
        <f>[1]Sheet1!AN12</f>
        <v>21880104</v>
      </c>
      <c r="K105" s="13">
        <f t="shared" si="2"/>
        <v>21880104</v>
      </c>
      <c r="L105" s="14">
        <f t="shared" si="3"/>
        <v>21880104</v>
      </c>
    </row>
    <row r="106" spans="1:12" ht="13.05" customHeight="1" x14ac:dyDescent="0.3">
      <c r="A106" s="10"/>
      <c r="B106" s="11"/>
      <c r="C106" s="11" t="s">
        <v>42</v>
      </c>
      <c r="D106" s="16">
        <v>0</v>
      </c>
      <c r="E106" s="13"/>
      <c r="F106" s="13"/>
      <c r="G106" s="13"/>
      <c r="H106" s="13"/>
      <c r="I106" s="13"/>
      <c r="J106" s="13">
        <f>[1]Sheet1!AN13</f>
        <v>12750072</v>
      </c>
      <c r="K106" s="13">
        <f t="shared" si="2"/>
        <v>12750072</v>
      </c>
      <c r="L106" s="14">
        <f t="shared" si="3"/>
        <v>12750072</v>
      </c>
    </row>
    <row r="107" spans="1:12" ht="13.05" customHeight="1" x14ac:dyDescent="0.3">
      <c r="A107" s="10"/>
      <c r="B107" s="11"/>
      <c r="C107" s="11" t="s">
        <v>43</v>
      </c>
      <c r="D107" s="16">
        <v>0</v>
      </c>
      <c r="E107" s="13"/>
      <c r="F107" s="13"/>
      <c r="G107" s="13"/>
      <c r="H107" s="13"/>
      <c r="I107" s="13"/>
      <c r="J107" s="13">
        <f>[1]Sheet1!AN14</f>
        <v>20427599</v>
      </c>
      <c r="K107" s="13">
        <f t="shared" si="2"/>
        <v>20427599</v>
      </c>
      <c r="L107" s="14">
        <f t="shared" si="3"/>
        <v>20427599</v>
      </c>
    </row>
    <row r="108" spans="1:12" ht="13.05" customHeight="1" x14ac:dyDescent="0.3">
      <c r="A108" s="10"/>
      <c r="B108" s="11"/>
      <c r="C108" s="11" t="s">
        <v>44</v>
      </c>
      <c r="D108" s="16">
        <v>0</v>
      </c>
      <c r="E108" s="13"/>
      <c r="F108" s="13"/>
      <c r="G108" s="13"/>
      <c r="H108" s="13"/>
      <c r="I108" s="13"/>
      <c r="J108" s="13">
        <f>[1]Sheet1!AN15</f>
        <v>14883661</v>
      </c>
      <c r="K108" s="13">
        <f t="shared" si="2"/>
        <v>14883661</v>
      </c>
      <c r="L108" s="14">
        <f t="shared" si="3"/>
        <v>14883661</v>
      </c>
    </row>
    <row r="109" spans="1:12" ht="13.05" customHeight="1" x14ac:dyDescent="0.3">
      <c r="A109" s="10"/>
      <c r="B109" s="11"/>
      <c r="C109" s="11" t="s">
        <v>45</v>
      </c>
      <c r="D109" s="16">
        <v>0</v>
      </c>
      <c r="E109" s="13"/>
      <c r="F109" s="13"/>
      <c r="G109" s="13"/>
      <c r="H109" s="13"/>
      <c r="I109" s="13"/>
      <c r="J109" s="13">
        <f>[1]Sheet1!AN16</f>
        <v>31294286</v>
      </c>
      <c r="K109" s="13">
        <f t="shared" si="2"/>
        <v>31294286</v>
      </c>
      <c r="L109" s="14">
        <f t="shared" si="3"/>
        <v>31294286</v>
      </c>
    </row>
    <row r="110" spans="1:12" ht="13.05" customHeight="1" x14ac:dyDescent="0.3">
      <c r="A110" s="10"/>
      <c r="B110" s="11"/>
      <c r="C110" s="11" t="s">
        <v>46</v>
      </c>
      <c r="D110" s="16">
        <v>0</v>
      </c>
      <c r="E110" s="13"/>
      <c r="F110" s="13"/>
      <c r="G110" s="13"/>
      <c r="H110" s="13"/>
      <c r="I110" s="13"/>
      <c r="J110" s="13">
        <f>[1]Sheet1!AN17</f>
        <v>28937319</v>
      </c>
      <c r="K110" s="13">
        <f t="shared" si="2"/>
        <v>28937319</v>
      </c>
      <c r="L110" s="14">
        <f t="shared" si="3"/>
        <v>28937319</v>
      </c>
    </row>
    <row r="111" spans="1:12" ht="13.05" customHeight="1" x14ac:dyDescent="0.3">
      <c r="A111" s="10"/>
      <c r="B111" s="11"/>
      <c r="C111" s="11" t="s">
        <v>47</v>
      </c>
      <c r="D111" s="16">
        <v>0</v>
      </c>
      <c r="E111" s="13"/>
      <c r="F111" s="13"/>
      <c r="G111" s="13"/>
      <c r="H111" s="13"/>
      <c r="I111" s="13"/>
      <c r="J111" s="13">
        <f>[1]Sheet1!AN18</f>
        <v>16511364</v>
      </c>
      <c r="K111" s="13">
        <f t="shared" si="2"/>
        <v>16511364</v>
      </c>
      <c r="L111" s="14">
        <f t="shared" si="3"/>
        <v>16511364</v>
      </c>
    </row>
    <row r="112" spans="1:12" ht="13.05" customHeight="1" x14ac:dyDescent="0.3">
      <c r="A112" s="10"/>
      <c r="B112" s="11"/>
      <c r="C112" s="11" t="s">
        <v>48</v>
      </c>
      <c r="D112" s="16">
        <v>0</v>
      </c>
      <c r="E112" s="13"/>
      <c r="F112" s="13"/>
      <c r="G112" s="13"/>
      <c r="H112" s="13"/>
      <c r="I112" s="13"/>
      <c r="J112" s="13">
        <f>[1]Sheet1!AN19</f>
        <v>26756097</v>
      </c>
      <c r="K112" s="13">
        <f t="shared" si="2"/>
        <v>26756097</v>
      </c>
      <c r="L112" s="14">
        <f t="shared" si="3"/>
        <v>26756097</v>
      </c>
    </row>
    <row r="113" spans="1:12" ht="13.05" customHeight="1" x14ac:dyDescent="0.3">
      <c r="A113" s="10"/>
      <c r="B113" s="11"/>
      <c r="C113" s="11" t="s">
        <v>49</v>
      </c>
      <c r="D113" s="16">
        <v>0</v>
      </c>
      <c r="E113" s="13"/>
      <c r="F113" s="13"/>
      <c r="G113" s="13"/>
      <c r="H113" s="13"/>
      <c r="I113" s="13"/>
      <c r="J113" s="13">
        <f>[1]Sheet1!AN20</f>
        <v>19635373</v>
      </c>
      <c r="K113" s="13">
        <f t="shared" si="2"/>
        <v>19635373</v>
      </c>
      <c r="L113" s="14">
        <f t="shared" si="3"/>
        <v>19635373</v>
      </c>
    </row>
    <row r="114" spans="1:12" ht="13.05" customHeight="1" x14ac:dyDescent="0.3">
      <c r="A114" s="10"/>
      <c r="B114" s="11"/>
      <c r="C114" s="11" t="s">
        <v>50</v>
      </c>
      <c r="D114" s="16">
        <v>0</v>
      </c>
      <c r="E114" s="13"/>
      <c r="F114" s="13"/>
      <c r="G114" s="13"/>
      <c r="H114" s="13"/>
      <c r="I114" s="13"/>
      <c r="J114" s="13">
        <f>[1]Sheet1!AN21</f>
        <v>28409533</v>
      </c>
      <c r="K114" s="13">
        <f t="shared" si="2"/>
        <v>28409533</v>
      </c>
      <c r="L114" s="14">
        <f t="shared" si="3"/>
        <v>28409533</v>
      </c>
    </row>
    <row r="115" spans="1:12" ht="13.05" customHeight="1" x14ac:dyDescent="0.3">
      <c r="A115" s="10"/>
      <c r="B115" s="11"/>
      <c r="C115" s="11" t="s">
        <v>51</v>
      </c>
      <c r="D115" s="16">
        <v>0</v>
      </c>
      <c r="E115" s="13"/>
      <c r="F115" s="13"/>
      <c r="G115" s="13"/>
      <c r="H115" s="13"/>
      <c r="I115" s="13"/>
      <c r="J115" s="13">
        <f>[1]Sheet1!AN22</f>
        <v>13874079</v>
      </c>
      <c r="K115" s="13">
        <f t="shared" si="2"/>
        <v>13874079</v>
      </c>
      <c r="L115" s="14">
        <f t="shared" si="3"/>
        <v>13874079</v>
      </c>
    </row>
    <row r="116" spans="1:12" ht="13.05" customHeight="1" x14ac:dyDescent="0.3">
      <c r="A116" s="10"/>
      <c r="B116" s="11"/>
      <c r="C116" s="11" t="s">
        <v>52</v>
      </c>
      <c r="D116" s="16">
        <v>0</v>
      </c>
      <c r="E116" s="13"/>
      <c r="F116" s="13"/>
      <c r="G116" s="13"/>
      <c r="H116" s="13"/>
      <c r="I116" s="13"/>
      <c r="J116" s="13">
        <f>[1]Sheet1!AN23</f>
        <v>27454701</v>
      </c>
      <c r="K116" s="13">
        <f t="shared" si="2"/>
        <v>27454701</v>
      </c>
      <c r="L116" s="14">
        <f t="shared" si="3"/>
        <v>27454701</v>
      </c>
    </row>
    <row r="117" spans="1:12" ht="13.05" customHeight="1" x14ac:dyDescent="0.3">
      <c r="A117" s="10"/>
      <c r="B117" s="11"/>
      <c r="C117" s="11" t="s">
        <v>53</v>
      </c>
      <c r="D117" s="16">
        <v>0</v>
      </c>
      <c r="E117" s="13"/>
      <c r="F117" s="13"/>
      <c r="G117" s="13"/>
      <c r="H117" s="13"/>
      <c r="I117" s="13"/>
      <c r="J117" s="13">
        <f>[1]Sheet1!AN24</f>
        <v>16990423</v>
      </c>
      <c r="K117" s="13">
        <f t="shared" si="2"/>
        <v>16990423</v>
      </c>
      <c r="L117" s="14">
        <f t="shared" si="3"/>
        <v>16990423</v>
      </c>
    </row>
    <row r="118" spans="1:12" ht="13.05" customHeight="1" x14ac:dyDescent="0.3">
      <c r="A118" s="10"/>
      <c r="B118" s="11"/>
      <c r="C118" s="11" t="s">
        <v>54</v>
      </c>
      <c r="D118" s="16">
        <v>0</v>
      </c>
      <c r="E118" s="13"/>
      <c r="F118" s="13"/>
      <c r="G118" s="13"/>
      <c r="H118" s="13"/>
      <c r="I118" s="13"/>
      <c r="J118" s="13">
        <f>[1]Sheet1!AN25</f>
        <v>30583637</v>
      </c>
      <c r="K118" s="13">
        <f t="shared" si="2"/>
        <v>30583637</v>
      </c>
      <c r="L118" s="14">
        <f t="shared" si="3"/>
        <v>30583637</v>
      </c>
    </row>
    <row r="119" spans="1:12" ht="13.05" customHeight="1" x14ac:dyDescent="0.3">
      <c r="A119" s="10"/>
      <c r="B119" s="11"/>
      <c r="C119" s="11" t="s">
        <v>55</v>
      </c>
      <c r="D119" s="16">
        <v>0</v>
      </c>
      <c r="E119" s="13"/>
      <c r="F119" s="13"/>
      <c r="G119" s="13"/>
      <c r="H119" s="13"/>
      <c r="I119" s="13"/>
      <c r="J119" s="13">
        <f>[1]Sheet1!AN26</f>
        <v>17300853</v>
      </c>
      <c r="K119" s="13">
        <f t="shared" si="2"/>
        <v>17300853</v>
      </c>
      <c r="L119" s="14">
        <f t="shared" si="3"/>
        <v>17300853</v>
      </c>
    </row>
    <row r="120" spans="1:12" ht="13.05" customHeight="1" x14ac:dyDescent="0.3">
      <c r="A120" s="10"/>
      <c r="B120" s="11"/>
      <c r="C120" s="11" t="s">
        <v>56</v>
      </c>
      <c r="D120" s="16">
        <v>0</v>
      </c>
      <c r="E120" s="13"/>
      <c r="F120" s="13"/>
      <c r="G120" s="13"/>
      <c r="H120" s="13"/>
      <c r="I120" s="13"/>
      <c r="J120" s="13">
        <f>[1]Sheet1!AN27</f>
        <v>18341641</v>
      </c>
      <c r="K120" s="13">
        <f t="shared" si="2"/>
        <v>18341641</v>
      </c>
      <c r="L120" s="14">
        <f t="shared" si="3"/>
        <v>18341641</v>
      </c>
    </row>
    <row r="121" spans="1:12" ht="13.05" customHeight="1" x14ac:dyDescent="0.3">
      <c r="A121" s="10"/>
      <c r="B121" s="11"/>
      <c r="C121" s="11" t="s">
        <v>57</v>
      </c>
      <c r="D121" s="16">
        <v>0</v>
      </c>
      <c r="E121" s="13"/>
      <c r="F121" s="13"/>
      <c r="G121" s="13"/>
      <c r="H121" s="13"/>
      <c r="I121" s="13"/>
      <c r="J121" s="13">
        <f>[1]Sheet1!AN28</f>
        <v>20043804</v>
      </c>
      <c r="K121" s="13">
        <f t="shared" si="2"/>
        <v>20043804</v>
      </c>
      <c r="L121" s="14">
        <f t="shared" si="3"/>
        <v>20043804</v>
      </c>
    </row>
    <row r="122" spans="1:12" ht="13.05" customHeight="1" x14ac:dyDescent="0.3">
      <c r="A122" s="10"/>
      <c r="B122" s="11"/>
      <c r="C122" s="11" t="s">
        <v>58</v>
      </c>
      <c r="D122" s="16">
        <v>0</v>
      </c>
      <c r="E122" s="13"/>
      <c r="F122" s="13"/>
      <c r="G122" s="13"/>
      <c r="H122" s="13"/>
      <c r="I122" s="13"/>
      <c r="J122" s="13">
        <f>[1]Sheet1!AN29</f>
        <v>14151112</v>
      </c>
      <c r="K122" s="13">
        <f t="shared" si="2"/>
        <v>14151112</v>
      </c>
      <c r="L122" s="14">
        <f t="shared" si="3"/>
        <v>14151112</v>
      </c>
    </row>
    <row r="123" spans="1:12" ht="13.05" customHeight="1" x14ac:dyDescent="0.3">
      <c r="A123" s="10"/>
      <c r="B123" s="11"/>
      <c r="C123" s="11" t="s">
        <v>59</v>
      </c>
      <c r="D123" s="16">
        <v>0</v>
      </c>
      <c r="E123" s="13"/>
      <c r="F123" s="13"/>
      <c r="G123" s="13"/>
      <c r="H123" s="13"/>
      <c r="I123" s="13"/>
      <c r="J123" s="13">
        <f>[1]Sheet1!AN30</f>
        <v>17883388</v>
      </c>
      <c r="K123" s="13">
        <f t="shared" si="2"/>
        <v>17883388</v>
      </c>
      <c r="L123" s="14">
        <f t="shared" si="3"/>
        <v>17883388</v>
      </c>
    </row>
    <row r="124" spans="1:12" ht="13.05" customHeight="1" x14ac:dyDescent="0.3">
      <c r="A124" s="10"/>
      <c r="B124" s="11"/>
      <c r="C124" s="11" t="s">
        <v>60</v>
      </c>
      <c r="D124" s="16">
        <v>0</v>
      </c>
      <c r="E124" s="13"/>
      <c r="F124" s="13"/>
      <c r="G124" s="13"/>
      <c r="H124" s="13"/>
      <c r="I124" s="13"/>
      <c r="J124" s="13">
        <f>[1]Sheet1!AN31</f>
        <v>25656179</v>
      </c>
      <c r="K124" s="13">
        <f t="shared" si="2"/>
        <v>25656179</v>
      </c>
      <c r="L124" s="14">
        <f t="shared" si="3"/>
        <v>25656179</v>
      </c>
    </row>
    <row r="125" spans="1:12" ht="13.05" customHeight="1" x14ac:dyDescent="0.3">
      <c r="A125" s="10"/>
      <c r="B125" s="11"/>
      <c r="C125" s="11" t="s">
        <v>61</v>
      </c>
      <c r="D125" s="16">
        <v>0</v>
      </c>
      <c r="E125" s="13"/>
      <c r="F125" s="13"/>
      <c r="G125" s="13"/>
      <c r="H125" s="13"/>
      <c r="I125" s="13"/>
      <c r="J125" s="13">
        <f>[1]Sheet1!AN32</f>
        <v>26459902</v>
      </c>
      <c r="K125" s="13">
        <f t="shared" si="2"/>
        <v>26459902</v>
      </c>
      <c r="L125" s="14">
        <f t="shared" si="3"/>
        <v>26459902</v>
      </c>
    </row>
    <row r="126" spans="1:12" ht="13.05" customHeight="1" x14ac:dyDescent="0.3">
      <c r="A126" s="10">
        <v>11</v>
      </c>
      <c r="B126" s="11" t="s">
        <v>70</v>
      </c>
      <c r="C126" s="11" t="s">
        <v>71</v>
      </c>
      <c r="D126" s="13">
        <v>50000000</v>
      </c>
      <c r="E126" s="13">
        <v>50000000</v>
      </c>
      <c r="F126" s="13"/>
      <c r="G126" s="13"/>
      <c r="H126" s="13"/>
      <c r="I126" s="13"/>
      <c r="J126" s="13"/>
      <c r="K126" s="13">
        <f t="shared" si="2"/>
        <v>50000000</v>
      </c>
      <c r="L126" s="14">
        <f t="shared" si="3"/>
        <v>0</v>
      </c>
    </row>
    <row r="127" spans="1:12" ht="13.05" customHeight="1" x14ac:dyDescent="0.3">
      <c r="A127" s="10">
        <v>12</v>
      </c>
      <c r="B127" s="11" t="s">
        <v>72</v>
      </c>
      <c r="C127" s="11" t="s">
        <v>73</v>
      </c>
      <c r="D127" s="13">
        <v>60000000</v>
      </c>
      <c r="E127" s="13">
        <v>60000000</v>
      </c>
      <c r="F127" s="13"/>
      <c r="G127" s="13"/>
      <c r="H127" s="13"/>
      <c r="I127" s="13"/>
      <c r="J127" s="13">
        <v>150000000</v>
      </c>
      <c r="K127" s="13">
        <f t="shared" si="2"/>
        <v>210000000</v>
      </c>
      <c r="L127" s="14">
        <f t="shared" si="3"/>
        <v>150000000</v>
      </c>
    </row>
    <row r="128" spans="1:12" ht="13.05" customHeight="1" x14ac:dyDescent="0.3">
      <c r="A128" s="10"/>
      <c r="B128" s="11"/>
      <c r="C128" s="11" t="s">
        <v>35</v>
      </c>
      <c r="D128" s="16">
        <v>0</v>
      </c>
      <c r="E128" s="13"/>
      <c r="F128" s="13"/>
      <c r="G128" s="13"/>
      <c r="H128" s="13"/>
      <c r="I128" s="13"/>
      <c r="J128" s="13">
        <f>[1]Sheet1!AI6</f>
        <v>45234800</v>
      </c>
      <c r="K128" s="13">
        <f t="shared" si="2"/>
        <v>45234800</v>
      </c>
      <c r="L128" s="14">
        <f t="shared" si="3"/>
        <v>45234800</v>
      </c>
    </row>
    <row r="129" spans="1:12" ht="13.05" customHeight="1" x14ac:dyDescent="0.3">
      <c r="A129" s="10"/>
      <c r="B129" s="11"/>
      <c r="C129" s="11" t="s">
        <v>36</v>
      </c>
      <c r="D129" s="16">
        <v>0</v>
      </c>
      <c r="E129" s="13"/>
      <c r="F129" s="13"/>
      <c r="G129" s="13"/>
      <c r="H129" s="13"/>
      <c r="I129" s="13"/>
      <c r="J129" s="13">
        <f>[1]Sheet1!AI7</f>
        <v>41708800</v>
      </c>
      <c r="K129" s="13">
        <f t="shared" si="2"/>
        <v>41708800</v>
      </c>
      <c r="L129" s="14">
        <f t="shared" si="3"/>
        <v>41708800</v>
      </c>
    </row>
    <row r="130" spans="1:12" ht="13.05" customHeight="1" x14ac:dyDescent="0.3">
      <c r="A130" s="10"/>
      <c r="B130" s="11"/>
      <c r="C130" s="11" t="s">
        <v>37</v>
      </c>
      <c r="D130" s="16">
        <v>0</v>
      </c>
      <c r="E130" s="13"/>
      <c r="F130" s="13"/>
      <c r="G130" s="13"/>
      <c r="H130" s="13"/>
      <c r="I130" s="13"/>
      <c r="J130" s="13">
        <f>[1]Sheet1!AI8</f>
        <v>41708800</v>
      </c>
      <c r="K130" s="13">
        <f t="shared" si="2"/>
        <v>41708800</v>
      </c>
      <c r="L130" s="14">
        <f t="shared" si="3"/>
        <v>41708800</v>
      </c>
    </row>
    <row r="131" spans="1:12" ht="13.05" customHeight="1" x14ac:dyDescent="0.3">
      <c r="A131" s="10"/>
      <c r="B131" s="11"/>
      <c r="C131" s="11" t="s">
        <v>38</v>
      </c>
      <c r="D131" s="16">
        <v>0</v>
      </c>
      <c r="E131" s="13"/>
      <c r="F131" s="13"/>
      <c r="G131" s="13"/>
      <c r="H131" s="13"/>
      <c r="I131" s="13"/>
      <c r="J131" s="13">
        <f>[1]Sheet1!AI9</f>
        <v>45234800</v>
      </c>
      <c r="K131" s="13">
        <f t="shared" ref="K131:K194" si="4">SUM(E131:J131)</f>
        <v>45234800</v>
      </c>
      <c r="L131" s="14">
        <f t="shared" si="3"/>
        <v>45234800</v>
      </c>
    </row>
    <row r="132" spans="1:12" ht="13.05" customHeight="1" x14ac:dyDescent="0.3">
      <c r="A132" s="10"/>
      <c r="B132" s="11"/>
      <c r="C132" s="11" t="s">
        <v>39</v>
      </c>
      <c r="D132" s="16">
        <v>0</v>
      </c>
      <c r="E132" s="13"/>
      <c r="F132" s="13"/>
      <c r="G132" s="13"/>
      <c r="H132" s="13"/>
      <c r="I132" s="13"/>
      <c r="J132" s="13">
        <f>[1]Sheet1!AI10</f>
        <v>40592800</v>
      </c>
      <c r="K132" s="13">
        <f t="shared" si="4"/>
        <v>40592800</v>
      </c>
      <c r="L132" s="14">
        <f t="shared" si="3"/>
        <v>40592800</v>
      </c>
    </row>
    <row r="133" spans="1:12" ht="13.05" customHeight="1" x14ac:dyDescent="0.3">
      <c r="A133" s="10"/>
      <c r="B133" s="11"/>
      <c r="C133" s="11" t="s">
        <v>40</v>
      </c>
      <c r="D133" s="16">
        <v>0</v>
      </c>
      <c r="E133" s="13"/>
      <c r="F133" s="13"/>
      <c r="G133" s="13"/>
      <c r="H133" s="13"/>
      <c r="I133" s="13"/>
      <c r="J133" s="13">
        <f>[1]Sheet1!AI11</f>
        <v>43932800</v>
      </c>
      <c r="K133" s="13">
        <f t="shared" si="4"/>
        <v>43932800</v>
      </c>
      <c r="L133" s="14">
        <f t="shared" si="3"/>
        <v>43932800</v>
      </c>
    </row>
    <row r="134" spans="1:12" ht="13.05" customHeight="1" x14ac:dyDescent="0.3">
      <c r="A134" s="10"/>
      <c r="B134" s="11"/>
      <c r="C134" s="11" t="s">
        <v>41</v>
      </c>
      <c r="D134" s="16">
        <v>0</v>
      </c>
      <c r="E134" s="13"/>
      <c r="F134" s="13"/>
      <c r="G134" s="13"/>
      <c r="H134" s="13"/>
      <c r="I134" s="13"/>
      <c r="J134" s="13">
        <f>[1]Sheet1!AI12</f>
        <v>42824800</v>
      </c>
      <c r="K134" s="13">
        <f t="shared" si="4"/>
        <v>42824800</v>
      </c>
      <c r="L134" s="14">
        <f t="shared" si="3"/>
        <v>42824800</v>
      </c>
    </row>
    <row r="135" spans="1:12" ht="13.05" customHeight="1" x14ac:dyDescent="0.3">
      <c r="A135" s="10"/>
      <c r="B135" s="11"/>
      <c r="C135" s="11" t="s">
        <v>42</v>
      </c>
      <c r="D135" s="16">
        <v>0</v>
      </c>
      <c r="E135" s="13"/>
      <c r="F135" s="13"/>
      <c r="G135" s="13"/>
      <c r="H135" s="13"/>
      <c r="I135" s="13"/>
      <c r="J135" s="13">
        <f>[1]Sheet1!AI13</f>
        <v>40592800</v>
      </c>
      <c r="K135" s="13">
        <f t="shared" si="4"/>
        <v>40592800</v>
      </c>
      <c r="L135" s="14">
        <f t="shared" ref="L135:L198" si="5">K135-D135</f>
        <v>40592800</v>
      </c>
    </row>
    <row r="136" spans="1:12" ht="13.05" customHeight="1" x14ac:dyDescent="0.3">
      <c r="A136" s="10"/>
      <c r="B136" s="11"/>
      <c r="C136" s="11" t="s">
        <v>43</v>
      </c>
      <c r="D136" s="16">
        <v>0</v>
      </c>
      <c r="E136" s="13"/>
      <c r="F136" s="13"/>
      <c r="G136" s="13"/>
      <c r="H136" s="13"/>
      <c r="I136" s="13"/>
      <c r="J136" s="13">
        <f>[1]Sheet1!AI14</f>
        <v>41708800</v>
      </c>
      <c r="K136" s="13">
        <f t="shared" si="4"/>
        <v>41708800</v>
      </c>
      <c r="L136" s="14">
        <f t="shared" si="5"/>
        <v>41708800</v>
      </c>
    </row>
    <row r="137" spans="1:12" ht="13.05" customHeight="1" x14ac:dyDescent="0.3">
      <c r="A137" s="10"/>
      <c r="B137" s="11"/>
      <c r="C137" s="11" t="s">
        <v>44</v>
      </c>
      <c r="D137" s="16">
        <v>0</v>
      </c>
      <c r="E137" s="13"/>
      <c r="F137" s="13"/>
      <c r="G137" s="13"/>
      <c r="H137" s="13"/>
      <c r="I137" s="13"/>
      <c r="J137" s="13">
        <f>[1]Sheet1!AI15</f>
        <v>41708800</v>
      </c>
      <c r="K137" s="13">
        <f t="shared" si="4"/>
        <v>41708800</v>
      </c>
      <c r="L137" s="14">
        <f t="shared" si="5"/>
        <v>41708800</v>
      </c>
    </row>
    <row r="138" spans="1:12" ht="13.05" customHeight="1" x14ac:dyDescent="0.3">
      <c r="A138" s="10"/>
      <c r="B138" s="11"/>
      <c r="C138" s="11" t="s">
        <v>45</v>
      </c>
      <c r="D138" s="16">
        <v>0</v>
      </c>
      <c r="E138" s="13"/>
      <c r="F138" s="13"/>
      <c r="G138" s="13"/>
      <c r="H138" s="13"/>
      <c r="I138" s="13"/>
      <c r="J138" s="13">
        <f>[1]Sheet1!AI16</f>
        <v>45234800</v>
      </c>
      <c r="K138" s="13">
        <f t="shared" si="4"/>
        <v>45234800</v>
      </c>
      <c r="L138" s="14">
        <f t="shared" si="5"/>
        <v>45234800</v>
      </c>
    </row>
    <row r="139" spans="1:12" ht="13.05" customHeight="1" x14ac:dyDescent="0.3">
      <c r="A139" s="10"/>
      <c r="B139" s="11"/>
      <c r="C139" s="11" t="s">
        <v>46</v>
      </c>
      <c r="D139" s="16">
        <v>0</v>
      </c>
      <c r="E139" s="13"/>
      <c r="F139" s="13"/>
      <c r="G139" s="13"/>
      <c r="H139" s="13"/>
      <c r="I139" s="13"/>
      <c r="J139" s="13">
        <f>[1]Sheet1!AI17</f>
        <v>41708800</v>
      </c>
      <c r="K139" s="13">
        <f t="shared" si="4"/>
        <v>41708800</v>
      </c>
      <c r="L139" s="14">
        <f t="shared" si="5"/>
        <v>41708800</v>
      </c>
    </row>
    <row r="140" spans="1:12" ht="13.05" customHeight="1" x14ac:dyDescent="0.3">
      <c r="A140" s="10"/>
      <c r="B140" s="11"/>
      <c r="C140" s="11" t="s">
        <v>47</v>
      </c>
      <c r="D140" s="16">
        <v>0</v>
      </c>
      <c r="E140" s="13"/>
      <c r="F140" s="13"/>
      <c r="G140" s="13"/>
      <c r="H140" s="13"/>
      <c r="I140" s="13"/>
      <c r="J140" s="13">
        <f>[1]Sheet1!AI18</f>
        <v>41708800</v>
      </c>
      <c r="K140" s="13">
        <f t="shared" si="4"/>
        <v>41708800</v>
      </c>
      <c r="L140" s="14">
        <f t="shared" si="5"/>
        <v>41708800</v>
      </c>
    </row>
    <row r="141" spans="1:12" ht="13.05" customHeight="1" x14ac:dyDescent="0.3">
      <c r="A141" s="10"/>
      <c r="B141" s="11"/>
      <c r="C141" s="11" t="s">
        <v>48</v>
      </c>
      <c r="D141" s="16">
        <v>0</v>
      </c>
      <c r="E141" s="13"/>
      <c r="F141" s="13"/>
      <c r="G141" s="13"/>
      <c r="H141" s="13"/>
      <c r="I141" s="13"/>
      <c r="J141" s="13">
        <f>[1]Sheet1!AI19</f>
        <v>41708800</v>
      </c>
      <c r="K141" s="13">
        <f t="shared" si="4"/>
        <v>41708800</v>
      </c>
      <c r="L141" s="14">
        <f t="shared" si="5"/>
        <v>41708800</v>
      </c>
    </row>
    <row r="142" spans="1:12" ht="13.05" customHeight="1" x14ac:dyDescent="0.3">
      <c r="A142" s="10"/>
      <c r="B142" s="11"/>
      <c r="C142" s="11" t="s">
        <v>49</v>
      </c>
      <c r="D142" s="16">
        <v>0</v>
      </c>
      <c r="E142" s="13"/>
      <c r="F142" s="13"/>
      <c r="G142" s="13"/>
      <c r="H142" s="13"/>
      <c r="I142" s="13"/>
      <c r="J142" s="13">
        <f>[1]Sheet1!AI20</f>
        <v>41708800</v>
      </c>
      <c r="K142" s="13">
        <f t="shared" si="4"/>
        <v>41708800</v>
      </c>
      <c r="L142" s="14">
        <f t="shared" si="5"/>
        <v>41708800</v>
      </c>
    </row>
    <row r="143" spans="1:12" ht="13.05" customHeight="1" x14ac:dyDescent="0.3">
      <c r="A143" s="10"/>
      <c r="B143" s="11"/>
      <c r="C143" s="11" t="s">
        <v>50</v>
      </c>
      <c r="D143" s="16">
        <v>0</v>
      </c>
      <c r="E143" s="13"/>
      <c r="F143" s="13"/>
      <c r="G143" s="13"/>
      <c r="H143" s="13"/>
      <c r="I143" s="13"/>
      <c r="J143" s="13">
        <f>[1]Sheet1!AI21</f>
        <v>41708800</v>
      </c>
      <c r="K143" s="13">
        <f t="shared" si="4"/>
        <v>41708800</v>
      </c>
      <c r="L143" s="14">
        <f t="shared" si="5"/>
        <v>41708800</v>
      </c>
    </row>
    <row r="144" spans="1:12" ht="13.05" customHeight="1" x14ac:dyDescent="0.3">
      <c r="A144" s="10"/>
      <c r="B144" s="11"/>
      <c r="C144" s="11" t="s">
        <v>51</v>
      </c>
      <c r="D144" s="16">
        <v>0</v>
      </c>
      <c r="E144" s="13"/>
      <c r="F144" s="13"/>
      <c r="G144" s="13"/>
      <c r="H144" s="13"/>
      <c r="I144" s="13"/>
      <c r="J144" s="13">
        <f>[1]Sheet1!AI22</f>
        <v>41708800</v>
      </c>
      <c r="K144" s="13">
        <f t="shared" si="4"/>
        <v>41708800</v>
      </c>
      <c r="L144" s="14">
        <f t="shared" si="5"/>
        <v>41708800</v>
      </c>
    </row>
    <row r="145" spans="1:12" ht="13.05" customHeight="1" x14ac:dyDescent="0.3">
      <c r="A145" s="10"/>
      <c r="B145" s="11"/>
      <c r="C145" s="11" t="s">
        <v>52</v>
      </c>
      <c r="D145" s="16">
        <v>0</v>
      </c>
      <c r="E145" s="13"/>
      <c r="F145" s="13"/>
      <c r="G145" s="13"/>
      <c r="H145" s="13"/>
      <c r="I145" s="13"/>
      <c r="J145" s="13">
        <f>[1]Sheet1!AI23</f>
        <v>41708800</v>
      </c>
      <c r="K145" s="13">
        <f t="shared" si="4"/>
        <v>41708800</v>
      </c>
      <c r="L145" s="14">
        <f t="shared" si="5"/>
        <v>41708800</v>
      </c>
    </row>
    <row r="146" spans="1:12" ht="13.05" customHeight="1" x14ac:dyDescent="0.3">
      <c r="A146" s="10"/>
      <c r="B146" s="11"/>
      <c r="C146" s="11" t="s">
        <v>53</v>
      </c>
      <c r="D146" s="16">
        <v>0</v>
      </c>
      <c r="E146" s="13"/>
      <c r="F146" s="13"/>
      <c r="G146" s="13"/>
      <c r="H146" s="13"/>
      <c r="I146" s="13"/>
      <c r="J146" s="13">
        <f>[1]Sheet1!AI24</f>
        <v>41708800</v>
      </c>
      <c r="K146" s="13">
        <f t="shared" si="4"/>
        <v>41708800</v>
      </c>
      <c r="L146" s="14">
        <f t="shared" si="5"/>
        <v>41708800</v>
      </c>
    </row>
    <row r="147" spans="1:12" ht="13.05" customHeight="1" x14ac:dyDescent="0.3">
      <c r="A147" s="10"/>
      <c r="B147" s="11"/>
      <c r="C147" s="11" t="s">
        <v>54</v>
      </c>
      <c r="D147" s="16">
        <v>0</v>
      </c>
      <c r="E147" s="13"/>
      <c r="F147" s="13"/>
      <c r="G147" s="13"/>
      <c r="H147" s="13"/>
      <c r="I147" s="13"/>
      <c r="J147" s="13">
        <f>[1]Sheet1!AI25</f>
        <v>45234800</v>
      </c>
      <c r="K147" s="13">
        <f t="shared" si="4"/>
        <v>45234800</v>
      </c>
      <c r="L147" s="14">
        <f t="shared" si="5"/>
        <v>45234800</v>
      </c>
    </row>
    <row r="148" spans="1:12" ht="13.05" customHeight="1" x14ac:dyDescent="0.3">
      <c r="A148" s="10"/>
      <c r="B148" s="11"/>
      <c r="C148" s="11" t="s">
        <v>55</v>
      </c>
      <c r="D148" s="16">
        <v>0</v>
      </c>
      <c r="E148" s="13"/>
      <c r="F148" s="13"/>
      <c r="G148" s="13"/>
      <c r="H148" s="13"/>
      <c r="I148" s="13"/>
      <c r="J148" s="13">
        <f>[1]Sheet1!AI26</f>
        <v>41708800</v>
      </c>
      <c r="K148" s="13">
        <f t="shared" si="4"/>
        <v>41708800</v>
      </c>
      <c r="L148" s="14">
        <f t="shared" si="5"/>
        <v>41708800</v>
      </c>
    </row>
    <row r="149" spans="1:12" ht="13.05" customHeight="1" x14ac:dyDescent="0.3">
      <c r="A149" s="10"/>
      <c r="B149" s="11"/>
      <c r="C149" s="11" t="s">
        <v>56</v>
      </c>
      <c r="D149" s="16">
        <v>0</v>
      </c>
      <c r="E149" s="13"/>
      <c r="F149" s="13"/>
      <c r="G149" s="13"/>
      <c r="H149" s="13"/>
      <c r="I149" s="13"/>
      <c r="J149" s="13">
        <f>[1]Sheet1!AI27</f>
        <v>41708800</v>
      </c>
      <c r="K149" s="13">
        <f t="shared" si="4"/>
        <v>41708800</v>
      </c>
      <c r="L149" s="14">
        <f t="shared" si="5"/>
        <v>41708800</v>
      </c>
    </row>
    <row r="150" spans="1:12" ht="13.05" customHeight="1" x14ac:dyDescent="0.3">
      <c r="A150" s="10"/>
      <c r="B150" s="11"/>
      <c r="C150" s="11" t="s">
        <v>57</v>
      </c>
      <c r="D150" s="16">
        <v>0</v>
      </c>
      <c r="E150" s="13"/>
      <c r="F150" s="13"/>
      <c r="G150" s="13"/>
      <c r="H150" s="13"/>
      <c r="I150" s="13"/>
      <c r="J150" s="13">
        <f>[1]Sheet1!AI28</f>
        <v>45234800</v>
      </c>
      <c r="K150" s="13">
        <f t="shared" si="4"/>
        <v>45234800</v>
      </c>
      <c r="L150" s="14">
        <f t="shared" si="5"/>
        <v>45234800</v>
      </c>
    </row>
    <row r="151" spans="1:12" ht="13.05" customHeight="1" x14ac:dyDescent="0.3">
      <c r="A151" s="10"/>
      <c r="B151" s="11"/>
      <c r="C151" s="11" t="s">
        <v>58</v>
      </c>
      <c r="D151" s="16">
        <v>0</v>
      </c>
      <c r="E151" s="13"/>
      <c r="F151" s="13"/>
      <c r="G151" s="13"/>
      <c r="H151" s="13"/>
      <c r="I151" s="13"/>
      <c r="J151" s="13">
        <f>[1]Sheet1!AI29</f>
        <v>41708800</v>
      </c>
      <c r="K151" s="13">
        <f t="shared" si="4"/>
        <v>41708800</v>
      </c>
      <c r="L151" s="14">
        <f t="shared" si="5"/>
        <v>41708800</v>
      </c>
    </row>
    <row r="152" spans="1:12" ht="13.05" customHeight="1" x14ac:dyDescent="0.3">
      <c r="A152" s="10"/>
      <c r="B152" s="11"/>
      <c r="C152" s="11" t="s">
        <v>59</v>
      </c>
      <c r="D152" s="16">
        <v>0</v>
      </c>
      <c r="E152" s="13"/>
      <c r="F152" s="13"/>
      <c r="G152" s="13"/>
      <c r="H152" s="13"/>
      <c r="I152" s="13"/>
      <c r="J152" s="13">
        <f>[1]Sheet1!AI30</f>
        <v>41708800</v>
      </c>
      <c r="K152" s="13">
        <f t="shared" si="4"/>
        <v>41708800</v>
      </c>
      <c r="L152" s="14">
        <f t="shared" si="5"/>
        <v>41708800</v>
      </c>
    </row>
    <row r="153" spans="1:12" ht="13.05" customHeight="1" x14ac:dyDescent="0.3">
      <c r="A153" s="10"/>
      <c r="B153" s="11"/>
      <c r="C153" s="11" t="s">
        <v>60</v>
      </c>
      <c r="D153" s="16">
        <v>0</v>
      </c>
      <c r="E153" s="13"/>
      <c r="F153" s="13"/>
      <c r="G153" s="13"/>
      <c r="H153" s="13"/>
      <c r="I153" s="13"/>
      <c r="J153" s="13">
        <f>[1]Sheet1!AI31</f>
        <v>48839800</v>
      </c>
      <c r="K153" s="13">
        <f t="shared" si="4"/>
        <v>48839800</v>
      </c>
      <c r="L153" s="14">
        <f t="shared" si="5"/>
        <v>48839800</v>
      </c>
    </row>
    <row r="154" spans="1:12" ht="13.05" customHeight="1" x14ac:dyDescent="0.3">
      <c r="A154" s="10"/>
      <c r="B154" s="11"/>
      <c r="C154" s="11" t="s">
        <v>61</v>
      </c>
      <c r="D154" s="16">
        <v>0</v>
      </c>
      <c r="E154" s="13"/>
      <c r="F154" s="13"/>
      <c r="G154" s="13"/>
      <c r="H154" s="13"/>
      <c r="I154" s="13"/>
      <c r="J154" s="13">
        <f>[1]Sheet1!AI32</f>
        <v>48839800</v>
      </c>
      <c r="K154" s="13">
        <f t="shared" si="4"/>
        <v>48839800</v>
      </c>
      <c r="L154" s="14">
        <f t="shared" si="5"/>
        <v>48839800</v>
      </c>
    </row>
    <row r="155" spans="1:12" ht="13.05" customHeight="1" x14ac:dyDescent="0.3">
      <c r="A155" s="10">
        <v>13</v>
      </c>
      <c r="B155" s="11" t="s">
        <v>74</v>
      </c>
      <c r="C155" s="11" t="s">
        <v>75</v>
      </c>
      <c r="D155" s="13">
        <v>83000000</v>
      </c>
      <c r="E155" s="13">
        <v>83000000</v>
      </c>
      <c r="F155" s="13"/>
      <c r="G155" s="13"/>
      <c r="H155" s="13"/>
      <c r="I155" s="13"/>
      <c r="J155" s="13"/>
      <c r="K155" s="13">
        <f t="shared" si="4"/>
        <v>83000000</v>
      </c>
      <c r="L155" s="14">
        <f t="shared" si="5"/>
        <v>0</v>
      </c>
    </row>
    <row r="156" spans="1:12" ht="13.05" customHeight="1" x14ac:dyDescent="0.3">
      <c r="A156" s="10">
        <v>14</v>
      </c>
      <c r="B156" s="11" t="s">
        <v>76</v>
      </c>
      <c r="C156" s="11" t="s">
        <v>77</v>
      </c>
      <c r="D156" s="13">
        <v>83000000</v>
      </c>
      <c r="E156" s="13">
        <v>83000000</v>
      </c>
      <c r="F156" s="13"/>
      <c r="G156" s="13"/>
      <c r="H156" s="13"/>
      <c r="I156" s="13"/>
      <c r="J156" s="13"/>
      <c r="K156" s="13">
        <f t="shared" si="4"/>
        <v>83000000</v>
      </c>
      <c r="L156" s="14">
        <f t="shared" si="5"/>
        <v>0</v>
      </c>
    </row>
    <row r="157" spans="1:12" ht="28.5" customHeight="1" x14ac:dyDescent="0.3">
      <c r="A157" s="10">
        <v>15</v>
      </c>
      <c r="B157" s="11" t="s">
        <v>78</v>
      </c>
      <c r="C157" s="11" t="s">
        <v>79</v>
      </c>
      <c r="D157" s="13">
        <v>50000000</v>
      </c>
      <c r="E157" s="13">
        <v>50000000</v>
      </c>
      <c r="F157" s="13"/>
      <c r="G157" s="13"/>
      <c r="H157" s="13"/>
      <c r="I157" s="13"/>
      <c r="J157" s="13"/>
      <c r="K157" s="13">
        <f t="shared" si="4"/>
        <v>50000000</v>
      </c>
      <c r="L157" s="14">
        <f t="shared" si="5"/>
        <v>0</v>
      </c>
    </row>
    <row r="158" spans="1:12" ht="17.75" customHeight="1" x14ac:dyDescent="0.3">
      <c r="A158" s="10">
        <v>16</v>
      </c>
      <c r="B158" s="11" t="s">
        <v>80</v>
      </c>
      <c r="C158" s="11" t="s">
        <v>81</v>
      </c>
      <c r="D158" s="13">
        <v>117400000</v>
      </c>
      <c r="E158" s="13">
        <v>117400000</v>
      </c>
      <c r="F158" s="13"/>
      <c r="G158" s="13"/>
      <c r="H158" s="13"/>
      <c r="I158" s="13"/>
      <c r="J158" s="13"/>
      <c r="K158" s="13">
        <f t="shared" si="4"/>
        <v>117400000</v>
      </c>
      <c r="L158" s="14">
        <f t="shared" si="5"/>
        <v>0</v>
      </c>
    </row>
    <row r="159" spans="1:12" ht="28.5" customHeight="1" x14ac:dyDescent="0.3">
      <c r="A159" s="10">
        <v>17</v>
      </c>
      <c r="B159" s="11" t="s">
        <v>82</v>
      </c>
      <c r="C159" s="11" t="s">
        <v>83</v>
      </c>
      <c r="D159" s="13">
        <v>253250000</v>
      </c>
      <c r="E159" s="13">
        <v>253250000</v>
      </c>
      <c r="F159" s="13"/>
      <c r="G159" s="13"/>
      <c r="H159" s="13"/>
      <c r="I159" s="13"/>
      <c r="J159" s="13"/>
      <c r="K159" s="13">
        <f t="shared" si="4"/>
        <v>253250000</v>
      </c>
      <c r="L159" s="14">
        <f t="shared" si="5"/>
        <v>0</v>
      </c>
    </row>
    <row r="160" spans="1:12" ht="13.05" customHeight="1" x14ac:dyDescent="0.3">
      <c r="A160" s="10"/>
      <c r="B160" s="11"/>
      <c r="C160" s="11" t="s">
        <v>35</v>
      </c>
      <c r="D160" s="16">
        <v>0</v>
      </c>
      <c r="E160" s="13"/>
      <c r="F160" s="13"/>
      <c r="G160" s="13"/>
      <c r="H160" s="13"/>
      <c r="I160" s="13"/>
      <c r="J160" s="13">
        <f>[1]Sheet1!R6</f>
        <v>6900000</v>
      </c>
      <c r="K160" s="13">
        <f t="shared" si="4"/>
        <v>6900000</v>
      </c>
      <c r="L160" s="14">
        <f t="shared" si="5"/>
        <v>6900000</v>
      </c>
    </row>
    <row r="161" spans="1:12" ht="13.05" customHeight="1" x14ac:dyDescent="0.3">
      <c r="A161" s="10"/>
      <c r="B161" s="11"/>
      <c r="C161" s="11" t="s">
        <v>36</v>
      </c>
      <c r="D161" s="16">
        <v>0</v>
      </c>
      <c r="E161" s="13"/>
      <c r="F161" s="13"/>
      <c r="G161" s="13"/>
      <c r="H161" s="13"/>
      <c r="I161" s="13"/>
      <c r="J161" s="13">
        <f>[1]Sheet1!R7</f>
        <v>6900000</v>
      </c>
      <c r="K161" s="13">
        <f t="shared" si="4"/>
        <v>6900000</v>
      </c>
      <c r="L161" s="14">
        <f t="shared" si="5"/>
        <v>6900000</v>
      </c>
    </row>
    <row r="162" spans="1:12" ht="13.05" customHeight="1" x14ac:dyDescent="0.3">
      <c r="A162" s="10"/>
      <c r="B162" s="11"/>
      <c r="C162" s="11" t="s">
        <v>37</v>
      </c>
      <c r="D162" s="16">
        <v>0</v>
      </c>
      <c r="E162" s="13"/>
      <c r="F162" s="13"/>
      <c r="G162" s="13"/>
      <c r="H162" s="13"/>
      <c r="I162" s="13"/>
      <c r="J162" s="13">
        <f>[1]Sheet1!R8</f>
        <v>6900000</v>
      </c>
      <c r="K162" s="13">
        <f t="shared" si="4"/>
        <v>6900000</v>
      </c>
      <c r="L162" s="14">
        <f t="shared" si="5"/>
        <v>6900000</v>
      </c>
    </row>
    <row r="163" spans="1:12" ht="13.05" customHeight="1" x14ac:dyDescent="0.3">
      <c r="A163" s="10"/>
      <c r="B163" s="11"/>
      <c r="C163" s="11" t="s">
        <v>38</v>
      </c>
      <c r="D163" s="16">
        <v>0</v>
      </c>
      <c r="E163" s="13"/>
      <c r="F163" s="13"/>
      <c r="G163" s="13"/>
      <c r="H163" s="13"/>
      <c r="I163" s="13"/>
      <c r="J163" s="13">
        <f>[1]Sheet1!R9</f>
        <v>6900000</v>
      </c>
      <c r="K163" s="13">
        <f t="shared" si="4"/>
        <v>6900000</v>
      </c>
      <c r="L163" s="14">
        <f t="shared" si="5"/>
        <v>6900000</v>
      </c>
    </row>
    <row r="164" spans="1:12" ht="13.05" customHeight="1" x14ac:dyDescent="0.3">
      <c r="A164" s="10"/>
      <c r="B164" s="11"/>
      <c r="C164" s="11" t="s">
        <v>39</v>
      </c>
      <c r="D164" s="16">
        <v>0</v>
      </c>
      <c r="E164" s="13"/>
      <c r="F164" s="13"/>
      <c r="G164" s="13"/>
      <c r="H164" s="13"/>
      <c r="I164" s="13"/>
      <c r="J164" s="13">
        <f>[1]Sheet1!R10</f>
        <v>6900000</v>
      </c>
      <c r="K164" s="13">
        <f t="shared" si="4"/>
        <v>6900000</v>
      </c>
      <c r="L164" s="14">
        <f t="shared" si="5"/>
        <v>6900000</v>
      </c>
    </row>
    <row r="165" spans="1:12" ht="13.05" customHeight="1" x14ac:dyDescent="0.3">
      <c r="A165" s="10"/>
      <c r="B165" s="11"/>
      <c r="C165" s="11" t="s">
        <v>40</v>
      </c>
      <c r="D165" s="16">
        <v>0</v>
      </c>
      <c r="E165" s="13"/>
      <c r="F165" s="13"/>
      <c r="G165" s="13"/>
      <c r="H165" s="13"/>
      <c r="I165" s="13"/>
      <c r="J165" s="13">
        <f>[1]Sheet1!R11</f>
        <v>6900000</v>
      </c>
      <c r="K165" s="13">
        <f t="shared" si="4"/>
        <v>6900000</v>
      </c>
      <c r="L165" s="14">
        <f t="shared" si="5"/>
        <v>6900000</v>
      </c>
    </row>
    <row r="166" spans="1:12" ht="13.05" customHeight="1" x14ac:dyDescent="0.3">
      <c r="A166" s="10"/>
      <c r="B166" s="11"/>
      <c r="C166" s="11" t="s">
        <v>41</v>
      </c>
      <c r="D166" s="16">
        <v>0</v>
      </c>
      <c r="E166" s="13"/>
      <c r="F166" s="13"/>
      <c r="G166" s="13"/>
      <c r="H166" s="13"/>
      <c r="I166" s="13"/>
      <c r="J166" s="13">
        <f>[1]Sheet1!R12</f>
        <v>6900000</v>
      </c>
      <c r="K166" s="13">
        <f t="shared" si="4"/>
        <v>6900000</v>
      </c>
      <c r="L166" s="14">
        <f t="shared" si="5"/>
        <v>6900000</v>
      </c>
    </row>
    <row r="167" spans="1:12" ht="13.05" customHeight="1" x14ac:dyDescent="0.3">
      <c r="A167" s="10"/>
      <c r="B167" s="11"/>
      <c r="C167" s="11" t="s">
        <v>42</v>
      </c>
      <c r="D167" s="16">
        <v>0</v>
      </c>
      <c r="E167" s="13"/>
      <c r="F167" s="13"/>
      <c r="G167" s="13"/>
      <c r="H167" s="13"/>
      <c r="I167" s="13"/>
      <c r="J167" s="13">
        <f>[1]Sheet1!R13</f>
        <v>6900000</v>
      </c>
      <c r="K167" s="13">
        <f t="shared" si="4"/>
        <v>6900000</v>
      </c>
      <c r="L167" s="14">
        <f t="shared" si="5"/>
        <v>6900000</v>
      </c>
    </row>
    <row r="168" spans="1:12" ht="13.05" customHeight="1" x14ac:dyDescent="0.3">
      <c r="A168" s="10"/>
      <c r="B168" s="11"/>
      <c r="C168" s="11" t="s">
        <v>43</v>
      </c>
      <c r="D168" s="16">
        <v>0</v>
      </c>
      <c r="E168" s="13"/>
      <c r="F168" s="13"/>
      <c r="G168" s="13"/>
      <c r="H168" s="13"/>
      <c r="I168" s="13"/>
      <c r="J168" s="13">
        <f>[1]Sheet1!R14</f>
        <v>6900000</v>
      </c>
      <c r="K168" s="13">
        <f t="shared" si="4"/>
        <v>6900000</v>
      </c>
      <c r="L168" s="14">
        <f t="shared" si="5"/>
        <v>6900000</v>
      </c>
    </row>
    <row r="169" spans="1:12" ht="13.05" customHeight="1" x14ac:dyDescent="0.3">
      <c r="A169" s="10"/>
      <c r="B169" s="11"/>
      <c r="C169" s="11" t="s">
        <v>44</v>
      </c>
      <c r="D169" s="16">
        <v>0</v>
      </c>
      <c r="E169" s="13"/>
      <c r="F169" s="13"/>
      <c r="G169" s="13"/>
      <c r="H169" s="13"/>
      <c r="I169" s="13"/>
      <c r="J169" s="13">
        <f>[1]Sheet1!R15</f>
        <v>6900000</v>
      </c>
      <c r="K169" s="13">
        <f t="shared" si="4"/>
        <v>6900000</v>
      </c>
      <c r="L169" s="14">
        <f t="shared" si="5"/>
        <v>6900000</v>
      </c>
    </row>
    <row r="170" spans="1:12" ht="13.05" customHeight="1" x14ac:dyDescent="0.3">
      <c r="A170" s="10"/>
      <c r="B170" s="11"/>
      <c r="C170" s="11" t="s">
        <v>45</v>
      </c>
      <c r="D170" s="16">
        <v>0</v>
      </c>
      <c r="E170" s="13"/>
      <c r="F170" s="13"/>
      <c r="G170" s="13"/>
      <c r="H170" s="13"/>
      <c r="I170" s="13"/>
      <c r="J170" s="13">
        <f>[1]Sheet1!R16</f>
        <v>6900000</v>
      </c>
      <c r="K170" s="13">
        <f t="shared" si="4"/>
        <v>6900000</v>
      </c>
      <c r="L170" s="14">
        <f t="shared" si="5"/>
        <v>6900000</v>
      </c>
    </row>
    <row r="171" spans="1:12" ht="13.05" customHeight="1" x14ac:dyDescent="0.3">
      <c r="A171" s="10"/>
      <c r="B171" s="11"/>
      <c r="C171" s="11" t="s">
        <v>46</v>
      </c>
      <c r="D171" s="16">
        <v>0</v>
      </c>
      <c r="E171" s="13"/>
      <c r="F171" s="13"/>
      <c r="G171" s="13"/>
      <c r="H171" s="13"/>
      <c r="I171" s="13"/>
      <c r="J171" s="13">
        <f>[1]Sheet1!R17</f>
        <v>6900000</v>
      </c>
      <c r="K171" s="13">
        <f t="shared" si="4"/>
        <v>6900000</v>
      </c>
      <c r="L171" s="14">
        <f t="shared" si="5"/>
        <v>6900000</v>
      </c>
    </row>
    <row r="172" spans="1:12" ht="13.05" customHeight="1" x14ac:dyDescent="0.3">
      <c r="A172" s="10"/>
      <c r="B172" s="11"/>
      <c r="C172" s="11" t="s">
        <v>47</v>
      </c>
      <c r="D172" s="16">
        <v>0</v>
      </c>
      <c r="E172" s="13"/>
      <c r="F172" s="13"/>
      <c r="G172" s="13"/>
      <c r="H172" s="13"/>
      <c r="I172" s="13"/>
      <c r="J172" s="13">
        <f>[1]Sheet1!R18</f>
        <v>6900000</v>
      </c>
      <c r="K172" s="13">
        <f t="shared" si="4"/>
        <v>6900000</v>
      </c>
      <c r="L172" s="14">
        <f t="shared" si="5"/>
        <v>6900000</v>
      </c>
    </row>
    <row r="173" spans="1:12" ht="13.05" customHeight="1" x14ac:dyDescent="0.3">
      <c r="A173" s="10"/>
      <c r="B173" s="11"/>
      <c r="C173" s="11" t="s">
        <v>48</v>
      </c>
      <c r="D173" s="16">
        <v>0</v>
      </c>
      <c r="E173" s="13"/>
      <c r="F173" s="13"/>
      <c r="G173" s="13"/>
      <c r="H173" s="13"/>
      <c r="I173" s="13"/>
      <c r="J173" s="13">
        <f>[1]Sheet1!R19</f>
        <v>6900000</v>
      </c>
      <c r="K173" s="13">
        <f t="shared" si="4"/>
        <v>6900000</v>
      </c>
      <c r="L173" s="14">
        <f t="shared" si="5"/>
        <v>6900000</v>
      </c>
    </row>
    <row r="174" spans="1:12" ht="13.05" customHeight="1" x14ac:dyDescent="0.3">
      <c r="A174" s="10"/>
      <c r="B174" s="11"/>
      <c r="C174" s="11" t="s">
        <v>49</v>
      </c>
      <c r="D174" s="16">
        <v>0</v>
      </c>
      <c r="E174" s="13"/>
      <c r="F174" s="13"/>
      <c r="G174" s="13"/>
      <c r="H174" s="13"/>
      <c r="I174" s="13"/>
      <c r="J174" s="13">
        <f>[1]Sheet1!R20</f>
        <v>6900000</v>
      </c>
      <c r="K174" s="13">
        <f t="shared" si="4"/>
        <v>6900000</v>
      </c>
      <c r="L174" s="14">
        <f t="shared" si="5"/>
        <v>6900000</v>
      </c>
    </row>
    <row r="175" spans="1:12" ht="13.05" customHeight="1" x14ac:dyDescent="0.3">
      <c r="A175" s="10"/>
      <c r="B175" s="11"/>
      <c r="C175" s="11" t="s">
        <v>50</v>
      </c>
      <c r="D175" s="16">
        <v>0</v>
      </c>
      <c r="E175" s="13"/>
      <c r="F175" s="13"/>
      <c r="G175" s="13"/>
      <c r="H175" s="13"/>
      <c r="I175" s="13"/>
      <c r="J175" s="13">
        <f>[1]Sheet1!R21</f>
        <v>6900000</v>
      </c>
      <c r="K175" s="13">
        <f t="shared" si="4"/>
        <v>6900000</v>
      </c>
      <c r="L175" s="14">
        <f t="shared" si="5"/>
        <v>6900000</v>
      </c>
    </row>
    <row r="176" spans="1:12" ht="13.05" customHeight="1" x14ac:dyDescent="0.3">
      <c r="A176" s="10"/>
      <c r="B176" s="11"/>
      <c r="C176" s="11" t="s">
        <v>51</v>
      </c>
      <c r="D176" s="16">
        <v>0</v>
      </c>
      <c r="E176" s="13"/>
      <c r="F176" s="13"/>
      <c r="G176" s="13"/>
      <c r="H176" s="13"/>
      <c r="I176" s="13"/>
      <c r="J176" s="13">
        <f>[1]Sheet1!R22</f>
        <v>6900000</v>
      </c>
      <c r="K176" s="13">
        <f t="shared" si="4"/>
        <v>6900000</v>
      </c>
      <c r="L176" s="14">
        <f t="shared" si="5"/>
        <v>6900000</v>
      </c>
    </row>
    <row r="177" spans="1:12" ht="13.05" customHeight="1" x14ac:dyDescent="0.3">
      <c r="A177" s="10"/>
      <c r="B177" s="11"/>
      <c r="C177" s="11" t="s">
        <v>52</v>
      </c>
      <c r="D177" s="16">
        <v>0</v>
      </c>
      <c r="E177" s="13"/>
      <c r="F177" s="13"/>
      <c r="G177" s="13"/>
      <c r="H177" s="13"/>
      <c r="I177" s="13"/>
      <c r="J177" s="13">
        <f>[1]Sheet1!R23</f>
        <v>6900000</v>
      </c>
      <c r="K177" s="13">
        <f t="shared" si="4"/>
        <v>6900000</v>
      </c>
      <c r="L177" s="14">
        <f t="shared" si="5"/>
        <v>6900000</v>
      </c>
    </row>
    <row r="178" spans="1:12" ht="13.05" customHeight="1" x14ac:dyDescent="0.3">
      <c r="A178" s="10"/>
      <c r="B178" s="11"/>
      <c r="C178" s="11" t="s">
        <v>53</v>
      </c>
      <c r="D178" s="16">
        <v>0</v>
      </c>
      <c r="E178" s="13"/>
      <c r="F178" s="13"/>
      <c r="G178" s="13"/>
      <c r="H178" s="13"/>
      <c r="I178" s="13"/>
      <c r="J178" s="13">
        <f>[1]Sheet1!R24</f>
        <v>6900000</v>
      </c>
      <c r="K178" s="13">
        <f t="shared" si="4"/>
        <v>6900000</v>
      </c>
      <c r="L178" s="14">
        <f t="shared" si="5"/>
        <v>6900000</v>
      </c>
    </row>
    <row r="179" spans="1:12" ht="13.05" customHeight="1" x14ac:dyDescent="0.3">
      <c r="A179" s="10"/>
      <c r="B179" s="11"/>
      <c r="C179" s="11" t="s">
        <v>54</v>
      </c>
      <c r="D179" s="16">
        <v>0</v>
      </c>
      <c r="E179" s="13"/>
      <c r="F179" s="13"/>
      <c r="G179" s="13"/>
      <c r="H179" s="13"/>
      <c r="I179" s="13"/>
      <c r="J179" s="13">
        <f>[1]Sheet1!R25</f>
        <v>6900000</v>
      </c>
      <c r="K179" s="13">
        <f t="shared" si="4"/>
        <v>6900000</v>
      </c>
      <c r="L179" s="14">
        <f t="shared" si="5"/>
        <v>6900000</v>
      </c>
    </row>
    <row r="180" spans="1:12" ht="13.05" customHeight="1" x14ac:dyDescent="0.3">
      <c r="A180" s="10"/>
      <c r="B180" s="11"/>
      <c r="C180" s="11" t="s">
        <v>55</v>
      </c>
      <c r="D180" s="16">
        <v>0</v>
      </c>
      <c r="E180" s="13"/>
      <c r="F180" s="13"/>
      <c r="G180" s="13"/>
      <c r="H180" s="13"/>
      <c r="I180" s="13"/>
      <c r="J180" s="13">
        <f>[1]Sheet1!R26</f>
        <v>6900000</v>
      </c>
      <c r="K180" s="13">
        <f t="shared" si="4"/>
        <v>6900000</v>
      </c>
      <c r="L180" s="14">
        <f t="shared" si="5"/>
        <v>6900000</v>
      </c>
    </row>
    <row r="181" spans="1:12" ht="13.05" customHeight="1" x14ac:dyDescent="0.3">
      <c r="A181" s="10"/>
      <c r="B181" s="11"/>
      <c r="C181" s="11" t="s">
        <v>56</v>
      </c>
      <c r="D181" s="16">
        <v>0</v>
      </c>
      <c r="E181" s="13"/>
      <c r="F181" s="13"/>
      <c r="G181" s="13"/>
      <c r="H181" s="13"/>
      <c r="I181" s="13"/>
      <c r="J181" s="13">
        <f>[1]Sheet1!R27</f>
        <v>6900000</v>
      </c>
      <c r="K181" s="13">
        <f t="shared" si="4"/>
        <v>6900000</v>
      </c>
      <c r="L181" s="14">
        <f t="shared" si="5"/>
        <v>6900000</v>
      </c>
    </row>
    <row r="182" spans="1:12" ht="13.05" customHeight="1" x14ac:dyDescent="0.3">
      <c r="A182" s="10"/>
      <c r="B182" s="11"/>
      <c r="C182" s="11" t="s">
        <v>57</v>
      </c>
      <c r="D182" s="16">
        <v>0</v>
      </c>
      <c r="E182" s="13"/>
      <c r="F182" s="13"/>
      <c r="G182" s="13"/>
      <c r="H182" s="13"/>
      <c r="I182" s="13"/>
      <c r="J182" s="13">
        <f>[1]Sheet1!R28</f>
        <v>6900000</v>
      </c>
      <c r="K182" s="13">
        <f t="shared" si="4"/>
        <v>6900000</v>
      </c>
      <c r="L182" s="14">
        <f t="shared" si="5"/>
        <v>6900000</v>
      </c>
    </row>
    <row r="183" spans="1:12" ht="13.05" customHeight="1" x14ac:dyDescent="0.3">
      <c r="A183" s="10"/>
      <c r="B183" s="11"/>
      <c r="C183" s="11" t="s">
        <v>58</v>
      </c>
      <c r="D183" s="16">
        <v>0</v>
      </c>
      <c r="E183" s="13"/>
      <c r="F183" s="13"/>
      <c r="G183" s="13"/>
      <c r="H183" s="13"/>
      <c r="I183" s="13"/>
      <c r="J183" s="13">
        <f>[1]Sheet1!R29</f>
        <v>6900000</v>
      </c>
      <c r="K183" s="13">
        <f t="shared" si="4"/>
        <v>6900000</v>
      </c>
      <c r="L183" s="14">
        <f t="shared" si="5"/>
        <v>6900000</v>
      </c>
    </row>
    <row r="184" spans="1:12" ht="13.05" customHeight="1" x14ac:dyDescent="0.3">
      <c r="A184" s="10"/>
      <c r="B184" s="11"/>
      <c r="C184" s="11" t="s">
        <v>59</v>
      </c>
      <c r="D184" s="16">
        <v>0</v>
      </c>
      <c r="E184" s="13"/>
      <c r="F184" s="13"/>
      <c r="G184" s="13"/>
      <c r="H184" s="13"/>
      <c r="I184" s="13"/>
      <c r="J184" s="13">
        <f>[1]Sheet1!R30</f>
        <v>6900000</v>
      </c>
      <c r="K184" s="13">
        <f t="shared" si="4"/>
        <v>6900000</v>
      </c>
      <c r="L184" s="14">
        <f t="shared" si="5"/>
        <v>6900000</v>
      </c>
    </row>
    <row r="185" spans="1:12" ht="13.05" customHeight="1" x14ac:dyDescent="0.3">
      <c r="A185" s="10"/>
      <c r="B185" s="11"/>
      <c r="C185" s="11" t="s">
        <v>60</v>
      </c>
      <c r="D185" s="16">
        <v>0</v>
      </c>
      <c r="E185" s="13"/>
      <c r="F185" s="13"/>
      <c r="G185" s="13"/>
      <c r="H185" s="13"/>
      <c r="I185" s="13"/>
      <c r="J185" s="13">
        <f>[1]Sheet1!R31</f>
        <v>6900000</v>
      </c>
      <c r="K185" s="13">
        <f t="shared" si="4"/>
        <v>6900000</v>
      </c>
      <c r="L185" s="14">
        <f t="shared" si="5"/>
        <v>6900000</v>
      </c>
    </row>
    <row r="186" spans="1:12" ht="13.05" customHeight="1" x14ac:dyDescent="0.3">
      <c r="A186" s="10"/>
      <c r="B186" s="11"/>
      <c r="C186" s="11" t="s">
        <v>61</v>
      </c>
      <c r="D186" s="16">
        <v>0</v>
      </c>
      <c r="E186" s="13"/>
      <c r="F186" s="13"/>
      <c r="G186" s="13"/>
      <c r="H186" s="13"/>
      <c r="I186" s="13"/>
      <c r="J186" s="13">
        <f>[1]Sheet1!R32</f>
        <v>6600000</v>
      </c>
      <c r="K186" s="13">
        <f t="shared" si="4"/>
        <v>6600000</v>
      </c>
      <c r="L186" s="14">
        <f t="shared" si="5"/>
        <v>6600000</v>
      </c>
    </row>
    <row r="187" spans="1:12" ht="28.5" customHeight="1" x14ac:dyDescent="0.3">
      <c r="A187" s="10"/>
      <c r="B187" s="11" t="s">
        <v>84</v>
      </c>
      <c r="C187" s="11" t="s">
        <v>85</v>
      </c>
      <c r="D187" s="16">
        <v>0</v>
      </c>
      <c r="E187" s="13"/>
      <c r="F187" s="13"/>
      <c r="G187" s="13"/>
      <c r="H187" s="13"/>
      <c r="I187" s="13"/>
      <c r="J187" s="13">
        <f>9000000+54000000+24300000+36450000+54000000+37500000+5703682+100000000+60000000+6000000</f>
        <v>386953682</v>
      </c>
      <c r="K187" s="13">
        <f t="shared" si="4"/>
        <v>386953682</v>
      </c>
      <c r="L187" s="14">
        <f t="shared" si="5"/>
        <v>386953682</v>
      </c>
    </row>
    <row r="188" spans="1:12" ht="13.05" customHeight="1" x14ac:dyDescent="0.3">
      <c r="A188" s="10"/>
      <c r="B188" s="11"/>
      <c r="C188" s="11" t="s">
        <v>35</v>
      </c>
      <c r="D188" s="16">
        <v>0</v>
      </c>
      <c r="E188" s="13"/>
      <c r="F188" s="13"/>
      <c r="G188" s="13"/>
      <c r="H188" s="13"/>
      <c r="I188" s="13"/>
      <c r="J188" s="19">
        <f>[1]Sheet1!BG6</f>
        <v>307800000</v>
      </c>
      <c r="K188" s="13">
        <f t="shared" si="4"/>
        <v>307800000</v>
      </c>
      <c r="L188" s="14">
        <f t="shared" si="5"/>
        <v>307800000</v>
      </c>
    </row>
    <row r="189" spans="1:12" ht="13.05" customHeight="1" x14ac:dyDescent="0.3">
      <c r="A189" s="10"/>
      <c r="B189" s="11"/>
      <c r="C189" s="11" t="s">
        <v>36</v>
      </c>
      <c r="D189" s="16">
        <v>0</v>
      </c>
      <c r="E189" s="13"/>
      <c r="F189" s="13"/>
      <c r="G189" s="13"/>
      <c r="H189" s="13"/>
      <c r="I189" s="13"/>
      <c r="J189" s="19">
        <f>[1]Sheet1!BG7</f>
        <v>211300000</v>
      </c>
      <c r="K189" s="13">
        <f t="shared" si="4"/>
        <v>211300000</v>
      </c>
      <c r="L189" s="14">
        <f t="shared" si="5"/>
        <v>211300000</v>
      </c>
    </row>
    <row r="190" spans="1:12" ht="13.05" customHeight="1" x14ac:dyDescent="0.3">
      <c r="A190" s="10"/>
      <c r="B190" s="11"/>
      <c r="C190" s="11" t="s">
        <v>37</v>
      </c>
      <c r="D190" s="16">
        <v>0</v>
      </c>
      <c r="E190" s="13"/>
      <c r="F190" s="13"/>
      <c r="G190" s="13"/>
      <c r="H190" s="13"/>
      <c r="I190" s="13"/>
      <c r="J190" s="19">
        <f>[1]Sheet1!BG8</f>
        <v>179200000</v>
      </c>
      <c r="K190" s="13">
        <f t="shared" si="4"/>
        <v>179200000</v>
      </c>
      <c r="L190" s="14">
        <f t="shared" si="5"/>
        <v>179200000</v>
      </c>
    </row>
    <row r="191" spans="1:12" ht="13.05" customHeight="1" x14ac:dyDescent="0.3">
      <c r="A191" s="10"/>
      <c r="B191" s="11"/>
      <c r="C191" s="11" t="s">
        <v>38</v>
      </c>
      <c r="D191" s="16">
        <v>0</v>
      </c>
      <c r="E191" s="13"/>
      <c r="F191" s="13"/>
      <c r="G191" s="13"/>
      <c r="H191" s="13"/>
      <c r="I191" s="13"/>
      <c r="J191" s="19">
        <f>[1]Sheet1!BG9</f>
        <v>323700000</v>
      </c>
      <c r="K191" s="13">
        <f t="shared" si="4"/>
        <v>323700000</v>
      </c>
      <c r="L191" s="14">
        <f t="shared" si="5"/>
        <v>323700000</v>
      </c>
    </row>
    <row r="192" spans="1:12" ht="13.05" customHeight="1" x14ac:dyDescent="0.3">
      <c r="A192" s="10"/>
      <c r="B192" s="11"/>
      <c r="C192" s="11" t="s">
        <v>39</v>
      </c>
      <c r="D192" s="16">
        <v>0</v>
      </c>
      <c r="E192" s="13"/>
      <c r="F192" s="13"/>
      <c r="G192" s="13"/>
      <c r="H192" s="13"/>
      <c r="I192" s="13"/>
      <c r="J192" s="19">
        <f>[1]Sheet1!BG10</f>
        <v>259200000</v>
      </c>
      <c r="K192" s="13">
        <f t="shared" si="4"/>
        <v>259200000</v>
      </c>
      <c r="L192" s="14">
        <f t="shared" si="5"/>
        <v>259200000</v>
      </c>
    </row>
    <row r="193" spans="1:12" ht="13.05" customHeight="1" x14ac:dyDescent="0.3">
      <c r="A193" s="10"/>
      <c r="B193" s="11"/>
      <c r="C193" s="11" t="s">
        <v>40</v>
      </c>
      <c r="D193" s="16">
        <v>0</v>
      </c>
      <c r="E193" s="13"/>
      <c r="F193" s="13"/>
      <c r="G193" s="13"/>
      <c r="H193" s="13"/>
      <c r="I193" s="13"/>
      <c r="J193" s="19">
        <f>[1]Sheet1!BG11</f>
        <v>339700000</v>
      </c>
      <c r="K193" s="13">
        <f t="shared" si="4"/>
        <v>339700000</v>
      </c>
      <c r="L193" s="14">
        <f t="shared" si="5"/>
        <v>339700000</v>
      </c>
    </row>
    <row r="194" spans="1:12" ht="13.05" customHeight="1" x14ac:dyDescent="0.3">
      <c r="A194" s="10"/>
      <c r="B194" s="11"/>
      <c r="C194" s="11" t="s">
        <v>41</v>
      </c>
      <c r="D194" s="16">
        <v>0</v>
      </c>
      <c r="E194" s="13"/>
      <c r="F194" s="13"/>
      <c r="G194" s="13"/>
      <c r="H194" s="13"/>
      <c r="I194" s="13"/>
      <c r="J194" s="19">
        <f>[1]Sheet1!BG12</f>
        <v>227200000</v>
      </c>
      <c r="K194" s="13">
        <f t="shared" si="4"/>
        <v>227200000</v>
      </c>
      <c r="L194" s="14">
        <f t="shared" si="5"/>
        <v>227200000</v>
      </c>
    </row>
    <row r="195" spans="1:12" ht="13.05" customHeight="1" x14ac:dyDescent="0.3">
      <c r="A195" s="10"/>
      <c r="B195" s="11"/>
      <c r="C195" s="11" t="s">
        <v>42</v>
      </c>
      <c r="D195" s="16">
        <v>0</v>
      </c>
      <c r="E195" s="13"/>
      <c r="F195" s="13"/>
      <c r="G195" s="13"/>
      <c r="H195" s="13"/>
      <c r="I195" s="13"/>
      <c r="J195" s="19">
        <f>[1]Sheet1!BG13</f>
        <v>131200000</v>
      </c>
      <c r="K195" s="13">
        <f t="shared" ref="K195:K257" si="6">SUM(E195:J195)</f>
        <v>131200000</v>
      </c>
      <c r="L195" s="14">
        <f t="shared" si="5"/>
        <v>131200000</v>
      </c>
    </row>
    <row r="196" spans="1:12" ht="13.05" customHeight="1" x14ac:dyDescent="0.3">
      <c r="A196" s="10"/>
      <c r="B196" s="11"/>
      <c r="C196" s="11" t="s">
        <v>43</v>
      </c>
      <c r="D196" s="16">
        <v>0</v>
      </c>
      <c r="E196" s="13"/>
      <c r="F196" s="13"/>
      <c r="G196" s="13"/>
      <c r="H196" s="13"/>
      <c r="I196" s="13"/>
      <c r="J196" s="19">
        <f>[1]Sheet1!BG14</f>
        <v>259200000</v>
      </c>
      <c r="K196" s="13">
        <f t="shared" si="6"/>
        <v>259200000</v>
      </c>
      <c r="L196" s="14">
        <f t="shared" si="5"/>
        <v>259200000</v>
      </c>
    </row>
    <row r="197" spans="1:12" ht="13.05" customHeight="1" x14ac:dyDescent="0.3">
      <c r="A197" s="10"/>
      <c r="B197" s="11"/>
      <c r="C197" s="11" t="s">
        <v>44</v>
      </c>
      <c r="D197" s="16">
        <v>0</v>
      </c>
      <c r="E197" s="13"/>
      <c r="F197" s="13"/>
      <c r="G197" s="13"/>
      <c r="H197" s="13"/>
      <c r="I197" s="13"/>
      <c r="J197" s="19">
        <f>[1]Sheet1!BG15</f>
        <v>195200000</v>
      </c>
      <c r="K197" s="13">
        <f t="shared" si="6"/>
        <v>195200000</v>
      </c>
      <c r="L197" s="14">
        <f t="shared" si="5"/>
        <v>195200000</v>
      </c>
    </row>
    <row r="198" spans="1:12" ht="13.05" customHeight="1" x14ac:dyDescent="0.3">
      <c r="A198" s="10"/>
      <c r="B198" s="11"/>
      <c r="C198" s="11" t="s">
        <v>45</v>
      </c>
      <c r="D198" s="16">
        <v>0</v>
      </c>
      <c r="E198" s="13"/>
      <c r="F198" s="13"/>
      <c r="G198" s="13"/>
      <c r="H198" s="13"/>
      <c r="I198" s="13"/>
      <c r="J198" s="19">
        <f>[1]Sheet1!BG16</f>
        <v>355700000</v>
      </c>
      <c r="K198" s="13">
        <f t="shared" si="6"/>
        <v>355700000</v>
      </c>
      <c r="L198" s="14">
        <f t="shared" si="5"/>
        <v>355700000</v>
      </c>
    </row>
    <row r="199" spans="1:12" ht="13.05" customHeight="1" x14ac:dyDescent="0.3">
      <c r="A199" s="10"/>
      <c r="B199" s="11"/>
      <c r="C199" s="11" t="s">
        <v>46</v>
      </c>
      <c r="D199" s="16">
        <v>0</v>
      </c>
      <c r="E199" s="13"/>
      <c r="F199" s="13"/>
      <c r="G199" s="13"/>
      <c r="H199" s="13"/>
      <c r="I199" s="13"/>
      <c r="J199" s="19">
        <f>[1]Sheet1!BG17</f>
        <v>211200000</v>
      </c>
      <c r="K199" s="13">
        <f t="shared" si="6"/>
        <v>211200000</v>
      </c>
      <c r="L199" s="14">
        <f t="shared" ref="L199:L262" si="7">K199-D199</f>
        <v>211200000</v>
      </c>
    </row>
    <row r="200" spans="1:12" ht="13.05" customHeight="1" x14ac:dyDescent="0.3">
      <c r="A200" s="10"/>
      <c r="B200" s="11"/>
      <c r="C200" s="11" t="s">
        <v>47</v>
      </c>
      <c r="D200" s="16">
        <v>0</v>
      </c>
      <c r="E200" s="13"/>
      <c r="F200" s="13"/>
      <c r="G200" s="13"/>
      <c r="H200" s="13"/>
      <c r="I200" s="13"/>
      <c r="J200" s="19">
        <f>[1]Sheet1!BG18</f>
        <v>179200000</v>
      </c>
      <c r="K200" s="13">
        <f t="shared" si="6"/>
        <v>179200000</v>
      </c>
      <c r="L200" s="14">
        <f t="shared" si="7"/>
        <v>179200000</v>
      </c>
    </row>
    <row r="201" spans="1:12" ht="13.05" customHeight="1" x14ac:dyDescent="0.3">
      <c r="A201" s="10"/>
      <c r="B201" s="11"/>
      <c r="C201" s="11" t="s">
        <v>48</v>
      </c>
      <c r="D201" s="16">
        <v>0</v>
      </c>
      <c r="E201" s="13"/>
      <c r="F201" s="13"/>
      <c r="G201" s="13"/>
      <c r="H201" s="13"/>
      <c r="I201" s="13"/>
      <c r="J201" s="19">
        <f>[1]Sheet1!BG19</f>
        <v>243700000</v>
      </c>
      <c r="K201" s="13">
        <f t="shared" si="6"/>
        <v>243700000</v>
      </c>
      <c r="L201" s="14">
        <f t="shared" si="7"/>
        <v>243700000</v>
      </c>
    </row>
    <row r="202" spans="1:12" ht="13.05" customHeight="1" x14ac:dyDescent="0.3">
      <c r="A202" s="10"/>
      <c r="B202" s="11"/>
      <c r="C202" s="11" t="s">
        <v>49</v>
      </c>
      <c r="D202" s="16">
        <v>0</v>
      </c>
      <c r="E202" s="13"/>
      <c r="F202" s="13"/>
      <c r="G202" s="13"/>
      <c r="H202" s="13"/>
      <c r="I202" s="13"/>
      <c r="J202" s="19">
        <f>[1]Sheet1!BG20</f>
        <v>195200000</v>
      </c>
      <c r="K202" s="13">
        <f t="shared" si="6"/>
        <v>195200000</v>
      </c>
      <c r="L202" s="14">
        <f t="shared" si="7"/>
        <v>195200000</v>
      </c>
    </row>
    <row r="203" spans="1:12" ht="13.05" customHeight="1" x14ac:dyDescent="0.3">
      <c r="A203" s="10"/>
      <c r="B203" s="11"/>
      <c r="C203" s="11" t="s">
        <v>50</v>
      </c>
      <c r="D203" s="16">
        <v>0</v>
      </c>
      <c r="E203" s="13"/>
      <c r="F203" s="13"/>
      <c r="G203" s="13"/>
      <c r="H203" s="13"/>
      <c r="I203" s="13"/>
      <c r="J203" s="19">
        <f>[1]Sheet1!BG21</f>
        <v>259700000</v>
      </c>
      <c r="K203" s="13">
        <f t="shared" si="6"/>
        <v>259700000</v>
      </c>
      <c r="L203" s="14">
        <f t="shared" si="7"/>
        <v>259700000</v>
      </c>
    </row>
    <row r="204" spans="1:12" ht="13.05" customHeight="1" x14ac:dyDescent="0.3">
      <c r="A204" s="10"/>
      <c r="B204" s="11"/>
      <c r="C204" s="11" t="s">
        <v>51</v>
      </c>
      <c r="D204" s="16">
        <v>0</v>
      </c>
      <c r="E204" s="13"/>
      <c r="F204" s="13"/>
      <c r="G204" s="13"/>
      <c r="H204" s="13"/>
      <c r="I204" s="13"/>
      <c r="J204" s="19">
        <f>[1]Sheet1!BG22</f>
        <v>179200000</v>
      </c>
      <c r="K204" s="13">
        <f t="shared" si="6"/>
        <v>179200000</v>
      </c>
      <c r="L204" s="14">
        <f t="shared" si="7"/>
        <v>179200000</v>
      </c>
    </row>
    <row r="205" spans="1:12" ht="13.05" customHeight="1" x14ac:dyDescent="0.3">
      <c r="A205" s="10"/>
      <c r="B205" s="11"/>
      <c r="C205" s="11" t="s">
        <v>52</v>
      </c>
      <c r="D205" s="16">
        <v>0</v>
      </c>
      <c r="E205" s="13"/>
      <c r="F205" s="13"/>
      <c r="G205" s="13"/>
      <c r="H205" s="13"/>
      <c r="I205" s="13"/>
      <c r="J205" s="19">
        <f>[1]Sheet1!BG23</f>
        <v>275200000</v>
      </c>
      <c r="K205" s="13">
        <f t="shared" si="6"/>
        <v>275200000</v>
      </c>
      <c r="L205" s="14">
        <f t="shared" si="7"/>
        <v>275200000</v>
      </c>
    </row>
    <row r="206" spans="1:12" ht="13.05" customHeight="1" x14ac:dyDescent="0.3">
      <c r="A206" s="10"/>
      <c r="B206" s="11"/>
      <c r="C206" s="11" t="s">
        <v>53</v>
      </c>
      <c r="D206" s="16">
        <v>0</v>
      </c>
      <c r="E206" s="13"/>
      <c r="F206" s="13"/>
      <c r="G206" s="13"/>
      <c r="H206" s="13"/>
      <c r="I206" s="13"/>
      <c r="J206" s="19">
        <f>[1]Sheet1!BG24</f>
        <v>163200000</v>
      </c>
      <c r="K206" s="13">
        <f t="shared" si="6"/>
        <v>163200000</v>
      </c>
      <c r="L206" s="14">
        <f t="shared" si="7"/>
        <v>163200000</v>
      </c>
    </row>
    <row r="207" spans="1:12" ht="13.05" customHeight="1" x14ac:dyDescent="0.3">
      <c r="A207" s="10"/>
      <c r="B207" s="11"/>
      <c r="C207" s="11" t="s">
        <v>54</v>
      </c>
      <c r="D207" s="16">
        <v>0</v>
      </c>
      <c r="E207" s="13"/>
      <c r="F207" s="13"/>
      <c r="G207" s="13"/>
      <c r="H207" s="13"/>
      <c r="I207" s="13"/>
      <c r="J207" s="19">
        <f>[1]Sheet1!BG25</f>
        <v>323200000</v>
      </c>
      <c r="K207" s="13">
        <f t="shared" si="6"/>
        <v>323200000</v>
      </c>
      <c r="L207" s="14">
        <f t="shared" si="7"/>
        <v>323200000</v>
      </c>
    </row>
    <row r="208" spans="1:12" ht="13.05" customHeight="1" x14ac:dyDescent="0.3">
      <c r="A208" s="10"/>
      <c r="B208" s="11"/>
      <c r="C208" s="11" t="s">
        <v>55</v>
      </c>
      <c r="D208" s="16">
        <v>0</v>
      </c>
      <c r="E208" s="13"/>
      <c r="F208" s="13"/>
      <c r="G208" s="13"/>
      <c r="H208" s="13"/>
      <c r="I208" s="13"/>
      <c r="J208" s="19">
        <f>[1]Sheet1!BG26</f>
        <v>211700000</v>
      </c>
      <c r="K208" s="13">
        <f t="shared" si="6"/>
        <v>211700000</v>
      </c>
      <c r="L208" s="14">
        <f t="shared" si="7"/>
        <v>211700000</v>
      </c>
    </row>
    <row r="209" spans="1:12" ht="13.05" customHeight="1" x14ac:dyDescent="0.3">
      <c r="A209" s="10"/>
      <c r="B209" s="11"/>
      <c r="C209" s="11" t="s">
        <v>56</v>
      </c>
      <c r="D209" s="16">
        <v>0</v>
      </c>
      <c r="E209" s="13"/>
      <c r="F209" s="13"/>
      <c r="G209" s="13"/>
      <c r="H209" s="13"/>
      <c r="I209" s="13"/>
      <c r="J209" s="19">
        <f>[1]Sheet1!BG27</f>
        <v>195200000</v>
      </c>
      <c r="K209" s="13">
        <f t="shared" si="6"/>
        <v>195200000</v>
      </c>
      <c r="L209" s="14">
        <f t="shared" si="7"/>
        <v>195200000</v>
      </c>
    </row>
    <row r="210" spans="1:12" ht="13.05" customHeight="1" x14ac:dyDescent="0.3">
      <c r="A210" s="10"/>
      <c r="B210" s="11"/>
      <c r="C210" s="11" t="s">
        <v>57</v>
      </c>
      <c r="D210" s="16">
        <v>0</v>
      </c>
      <c r="E210" s="13"/>
      <c r="F210" s="13"/>
      <c r="G210" s="13"/>
      <c r="H210" s="13"/>
      <c r="I210" s="13"/>
      <c r="J210" s="19">
        <f>[1]Sheet1!BG28</f>
        <v>227700000</v>
      </c>
      <c r="K210" s="13">
        <f t="shared" si="6"/>
        <v>227700000</v>
      </c>
      <c r="L210" s="14">
        <f t="shared" si="7"/>
        <v>227700000</v>
      </c>
    </row>
    <row r="211" spans="1:12" ht="13.05" customHeight="1" x14ac:dyDescent="0.3">
      <c r="A211" s="10"/>
      <c r="B211" s="11"/>
      <c r="C211" s="11" t="s">
        <v>58</v>
      </c>
      <c r="D211" s="16">
        <v>0</v>
      </c>
      <c r="E211" s="13"/>
      <c r="F211" s="13"/>
      <c r="G211" s="13"/>
      <c r="H211" s="13"/>
      <c r="I211" s="13"/>
      <c r="J211" s="19">
        <f>[1]Sheet1!BG29</f>
        <v>227200000</v>
      </c>
      <c r="K211" s="13">
        <f t="shared" si="6"/>
        <v>227200000</v>
      </c>
      <c r="L211" s="14">
        <f t="shared" si="7"/>
        <v>227200000</v>
      </c>
    </row>
    <row r="212" spans="1:12" ht="13.05" customHeight="1" x14ac:dyDescent="0.3">
      <c r="A212" s="10"/>
      <c r="B212" s="11"/>
      <c r="C212" s="11" t="s">
        <v>59</v>
      </c>
      <c r="D212" s="16">
        <v>0</v>
      </c>
      <c r="E212" s="13"/>
      <c r="F212" s="13"/>
      <c r="G212" s="13"/>
      <c r="H212" s="13"/>
      <c r="I212" s="13"/>
      <c r="J212" s="19">
        <f>[1]Sheet1!BG30</f>
        <v>275700000</v>
      </c>
      <c r="K212" s="13">
        <f t="shared" si="6"/>
        <v>275700000</v>
      </c>
      <c r="L212" s="14">
        <f t="shared" si="7"/>
        <v>275700000</v>
      </c>
    </row>
    <row r="213" spans="1:12" ht="13.05" customHeight="1" x14ac:dyDescent="0.3">
      <c r="A213" s="10"/>
      <c r="B213" s="11"/>
      <c r="C213" s="11" t="s">
        <v>60</v>
      </c>
      <c r="D213" s="16">
        <v>0</v>
      </c>
      <c r="E213" s="13"/>
      <c r="F213" s="13"/>
      <c r="G213" s="13"/>
      <c r="H213" s="13"/>
      <c r="I213" s="13"/>
      <c r="J213" s="19">
        <f>[1]Sheet1!BG31</f>
        <v>355700000</v>
      </c>
      <c r="K213" s="13">
        <f t="shared" si="6"/>
        <v>355700000</v>
      </c>
      <c r="L213" s="14">
        <f t="shared" si="7"/>
        <v>355700000</v>
      </c>
    </row>
    <row r="214" spans="1:12" ht="13.05" customHeight="1" x14ac:dyDescent="0.3">
      <c r="A214" s="10"/>
      <c r="B214" s="11"/>
      <c r="C214" s="11" t="s">
        <v>61</v>
      </c>
      <c r="D214" s="16">
        <v>0</v>
      </c>
      <c r="E214" s="13"/>
      <c r="F214" s="13"/>
      <c r="G214" s="13"/>
      <c r="H214" s="13"/>
      <c r="I214" s="13"/>
      <c r="J214" s="19">
        <f>[1]Sheet1!BG32</f>
        <v>371209500</v>
      </c>
      <c r="K214" s="13">
        <f t="shared" si="6"/>
        <v>371209500</v>
      </c>
      <c r="L214" s="14">
        <f t="shared" si="7"/>
        <v>371209500</v>
      </c>
    </row>
    <row r="215" spans="1:12" ht="13.05" customHeight="1" x14ac:dyDescent="0.3">
      <c r="A215" s="10">
        <v>18</v>
      </c>
      <c r="B215" s="11" t="s">
        <v>86</v>
      </c>
      <c r="C215" s="11" t="s">
        <v>87</v>
      </c>
      <c r="D215" s="13">
        <f>1951500000+622121000</f>
        <v>2573621000</v>
      </c>
      <c r="E215" s="13"/>
      <c r="F215" s="13"/>
      <c r="G215" s="13">
        <v>1951500000</v>
      </c>
      <c r="H215" s="13"/>
      <c r="I215" s="13"/>
      <c r="J215" s="13">
        <f>27750000+72250000+28754000+31698000+100340000+96664000+182280000+103374000+79011000</f>
        <v>722121000</v>
      </c>
      <c r="K215" s="13">
        <f t="shared" si="6"/>
        <v>2673621000</v>
      </c>
      <c r="L215" s="14">
        <f t="shared" si="7"/>
        <v>100000000</v>
      </c>
    </row>
    <row r="216" spans="1:12" ht="13.05" customHeight="1" x14ac:dyDescent="0.3">
      <c r="A216" s="10"/>
      <c r="B216" s="11"/>
      <c r="C216" s="11" t="s">
        <v>35</v>
      </c>
      <c r="D216" s="16">
        <v>0</v>
      </c>
      <c r="E216" s="13"/>
      <c r="F216" s="13"/>
      <c r="G216" s="13"/>
      <c r="H216" s="13"/>
      <c r="I216" s="13"/>
      <c r="J216" s="13">
        <f>'[1]DANA BOK PUSK 2022'!AW5</f>
        <v>131620000</v>
      </c>
      <c r="K216" s="13">
        <f t="shared" si="6"/>
        <v>131620000</v>
      </c>
      <c r="L216" s="14">
        <f t="shared" si="7"/>
        <v>131620000</v>
      </c>
    </row>
    <row r="217" spans="1:12" ht="13.05" customHeight="1" x14ac:dyDescent="0.3">
      <c r="A217" s="10"/>
      <c r="B217" s="11"/>
      <c r="C217" s="11" t="s">
        <v>36</v>
      </c>
      <c r="D217" s="16">
        <v>0</v>
      </c>
      <c r="E217" s="13"/>
      <c r="F217" s="13"/>
      <c r="G217" s="13"/>
      <c r="H217" s="13"/>
      <c r="I217" s="13"/>
      <c r="J217" s="13">
        <f>'[1]DANA BOK PUSK 2022'!AW6</f>
        <v>76010000</v>
      </c>
      <c r="K217" s="13">
        <f t="shared" si="6"/>
        <v>76010000</v>
      </c>
      <c r="L217" s="14">
        <f t="shared" si="7"/>
        <v>76010000</v>
      </c>
    </row>
    <row r="218" spans="1:12" ht="13.05" customHeight="1" x14ac:dyDescent="0.3">
      <c r="A218" s="10"/>
      <c r="B218" s="11"/>
      <c r="C218" s="11" t="s">
        <v>37</v>
      </c>
      <c r="D218" s="16">
        <v>0</v>
      </c>
      <c r="E218" s="13"/>
      <c r="F218" s="13"/>
      <c r="G218" s="13"/>
      <c r="H218" s="13"/>
      <c r="I218" s="13"/>
      <c r="J218" s="13">
        <f>'[1]DANA BOK PUSK 2022'!AW7</f>
        <v>59190000</v>
      </c>
      <c r="K218" s="13">
        <f t="shared" si="6"/>
        <v>59190000</v>
      </c>
      <c r="L218" s="14">
        <f t="shared" si="7"/>
        <v>59190000</v>
      </c>
    </row>
    <row r="219" spans="1:12" ht="13.05" customHeight="1" x14ac:dyDescent="0.3">
      <c r="A219" s="10"/>
      <c r="B219" s="11"/>
      <c r="C219" s="11" t="s">
        <v>38</v>
      </c>
      <c r="D219" s="16">
        <v>0</v>
      </c>
      <c r="E219" s="13"/>
      <c r="F219" s="13"/>
      <c r="G219" s="13"/>
      <c r="H219" s="13"/>
      <c r="I219" s="13"/>
      <c r="J219" s="13">
        <f>'[1]DANA BOK PUSK 2022'!AW8</f>
        <v>137600000</v>
      </c>
      <c r="K219" s="13">
        <f t="shared" si="6"/>
        <v>137600000</v>
      </c>
      <c r="L219" s="14">
        <f t="shared" si="7"/>
        <v>137600000</v>
      </c>
    </row>
    <row r="220" spans="1:12" ht="13.05" customHeight="1" x14ac:dyDescent="0.3">
      <c r="A220" s="10"/>
      <c r="B220" s="11"/>
      <c r="C220" s="11" t="s">
        <v>39</v>
      </c>
      <c r="D220" s="16">
        <v>0</v>
      </c>
      <c r="E220" s="13"/>
      <c r="F220" s="13"/>
      <c r="G220" s="13"/>
      <c r="H220" s="13"/>
      <c r="I220" s="13"/>
      <c r="J220" s="13">
        <f>'[1]DANA BOK PUSK 2022'!AW9</f>
        <v>97140000</v>
      </c>
      <c r="K220" s="13">
        <f t="shared" si="6"/>
        <v>97140000</v>
      </c>
      <c r="L220" s="14">
        <f t="shared" si="7"/>
        <v>97140000</v>
      </c>
    </row>
    <row r="221" spans="1:12" ht="13.05" customHeight="1" x14ac:dyDescent="0.3">
      <c r="A221" s="10"/>
      <c r="B221" s="11"/>
      <c r="C221" s="11" t="s">
        <v>40</v>
      </c>
      <c r="D221" s="16">
        <v>0</v>
      </c>
      <c r="E221" s="13"/>
      <c r="F221" s="13"/>
      <c r="G221" s="13"/>
      <c r="H221" s="13"/>
      <c r="I221" s="13"/>
      <c r="J221" s="13">
        <f>'[1]DANA BOK PUSK 2022'!AW10</f>
        <v>103330000</v>
      </c>
      <c r="K221" s="13">
        <f t="shared" si="6"/>
        <v>103330000</v>
      </c>
      <c r="L221" s="14">
        <f t="shared" si="7"/>
        <v>103330000</v>
      </c>
    </row>
    <row r="222" spans="1:12" ht="13.05" customHeight="1" x14ac:dyDescent="0.3">
      <c r="A222" s="10"/>
      <c r="B222" s="11"/>
      <c r="C222" s="11" t="s">
        <v>41</v>
      </c>
      <c r="D222" s="16">
        <v>0</v>
      </c>
      <c r="E222" s="13"/>
      <c r="F222" s="13"/>
      <c r="G222" s="13"/>
      <c r="H222" s="13"/>
      <c r="I222" s="13"/>
      <c r="J222" s="13">
        <f>'[1]DANA BOK PUSK 2022'!AW11</f>
        <v>73810000</v>
      </c>
      <c r="K222" s="13">
        <f t="shared" si="6"/>
        <v>73810000</v>
      </c>
      <c r="L222" s="14">
        <f t="shared" si="7"/>
        <v>73810000</v>
      </c>
    </row>
    <row r="223" spans="1:12" ht="13.05" customHeight="1" x14ac:dyDescent="0.3">
      <c r="A223" s="10"/>
      <c r="B223" s="11"/>
      <c r="C223" s="11" t="s">
        <v>42</v>
      </c>
      <c r="D223" s="16">
        <v>0</v>
      </c>
      <c r="E223" s="13"/>
      <c r="F223" s="13"/>
      <c r="G223" s="13"/>
      <c r="H223" s="13"/>
      <c r="I223" s="13"/>
      <c r="J223" s="13">
        <f>'[1]DANA BOK PUSK 2022'!AW12</f>
        <v>41455000</v>
      </c>
      <c r="K223" s="13">
        <f t="shared" si="6"/>
        <v>41455000</v>
      </c>
      <c r="L223" s="14">
        <f t="shared" si="7"/>
        <v>41455000</v>
      </c>
    </row>
    <row r="224" spans="1:12" ht="13.05" customHeight="1" x14ac:dyDescent="0.3">
      <c r="A224" s="10"/>
      <c r="B224" s="11"/>
      <c r="C224" s="11" t="s">
        <v>43</v>
      </c>
      <c r="D224" s="16">
        <v>0</v>
      </c>
      <c r="E224" s="13"/>
      <c r="F224" s="13"/>
      <c r="G224" s="13"/>
      <c r="H224" s="13"/>
      <c r="I224" s="13"/>
      <c r="J224" s="13">
        <f>'[1]DANA BOK PUSK 2022'!AW13</f>
        <v>75930000</v>
      </c>
      <c r="K224" s="13">
        <f t="shared" si="6"/>
        <v>75930000</v>
      </c>
      <c r="L224" s="14">
        <f t="shared" si="7"/>
        <v>75930000</v>
      </c>
    </row>
    <row r="225" spans="1:12" ht="13.05" customHeight="1" x14ac:dyDescent="0.3">
      <c r="A225" s="10"/>
      <c r="B225" s="11"/>
      <c r="C225" s="11" t="s">
        <v>44</v>
      </c>
      <c r="D225" s="16">
        <v>0</v>
      </c>
      <c r="E225" s="13"/>
      <c r="F225" s="13"/>
      <c r="G225" s="13"/>
      <c r="H225" s="13"/>
      <c r="I225" s="13"/>
      <c r="J225" s="13">
        <f>'[1]DANA BOK PUSK 2022'!AW14</f>
        <v>56760000</v>
      </c>
      <c r="K225" s="13">
        <f t="shared" si="6"/>
        <v>56760000</v>
      </c>
      <c r="L225" s="14">
        <f t="shared" si="7"/>
        <v>56760000</v>
      </c>
    </row>
    <row r="226" spans="1:12" ht="13.05" customHeight="1" x14ac:dyDescent="0.3">
      <c r="A226" s="10"/>
      <c r="B226" s="11"/>
      <c r="C226" s="11" t="s">
        <v>45</v>
      </c>
      <c r="D226" s="16">
        <v>0</v>
      </c>
      <c r="E226" s="13"/>
      <c r="F226" s="13"/>
      <c r="G226" s="13"/>
      <c r="H226" s="13"/>
      <c r="I226" s="13"/>
      <c r="J226" s="13">
        <f>'[1]DANA BOK PUSK 2022'!AW15</f>
        <v>118430000</v>
      </c>
      <c r="K226" s="13">
        <f t="shared" si="6"/>
        <v>118430000</v>
      </c>
      <c r="L226" s="14">
        <f t="shared" si="7"/>
        <v>118430000</v>
      </c>
    </row>
    <row r="227" spans="1:12" ht="13.05" customHeight="1" x14ac:dyDescent="0.3">
      <c r="A227" s="10"/>
      <c r="B227" s="11"/>
      <c r="C227" s="11" t="s">
        <v>46</v>
      </c>
      <c r="D227" s="16">
        <v>0</v>
      </c>
      <c r="E227" s="13"/>
      <c r="F227" s="13"/>
      <c r="G227" s="13"/>
      <c r="H227" s="13"/>
      <c r="I227" s="13"/>
      <c r="J227" s="13">
        <f>'[1]DANA BOK PUSK 2022'!AW16</f>
        <v>102555000</v>
      </c>
      <c r="K227" s="13">
        <f t="shared" si="6"/>
        <v>102555000</v>
      </c>
      <c r="L227" s="14">
        <f t="shared" si="7"/>
        <v>102555000</v>
      </c>
    </row>
    <row r="228" spans="1:12" ht="13.05" customHeight="1" x14ac:dyDescent="0.3">
      <c r="A228" s="10"/>
      <c r="B228" s="11"/>
      <c r="C228" s="11" t="s">
        <v>47</v>
      </c>
      <c r="D228" s="16">
        <v>0</v>
      </c>
      <c r="E228" s="13"/>
      <c r="F228" s="13"/>
      <c r="G228" s="13"/>
      <c r="H228" s="13"/>
      <c r="I228" s="13"/>
      <c r="J228" s="13">
        <f>'[1]DANA BOK PUSK 2022'!AW17</f>
        <v>58765000</v>
      </c>
      <c r="K228" s="13">
        <f t="shared" si="6"/>
        <v>58765000</v>
      </c>
      <c r="L228" s="14">
        <f t="shared" si="7"/>
        <v>58765000</v>
      </c>
    </row>
    <row r="229" spans="1:12" ht="13.05" customHeight="1" x14ac:dyDescent="0.3">
      <c r="A229" s="10"/>
      <c r="B229" s="11"/>
      <c r="C229" s="11" t="s">
        <v>48</v>
      </c>
      <c r="D229" s="16">
        <v>0</v>
      </c>
      <c r="E229" s="13"/>
      <c r="F229" s="13"/>
      <c r="G229" s="13"/>
      <c r="H229" s="13"/>
      <c r="I229" s="13"/>
      <c r="J229" s="13">
        <f>'[1]DANA BOK PUSK 2022'!AW18</f>
        <v>92350000</v>
      </c>
      <c r="K229" s="13">
        <f t="shared" si="6"/>
        <v>92350000</v>
      </c>
      <c r="L229" s="14">
        <f t="shared" si="7"/>
        <v>92350000</v>
      </c>
    </row>
    <row r="230" spans="1:12" ht="13.05" customHeight="1" x14ac:dyDescent="0.3">
      <c r="A230" s="10"/>
      <c r="B230" s="11"/>
      <c r="C230" s="11" t="s">
        <v>49</v>
      </c>
      <c r="D230" s="16">
        <v>0</v>
      </c>
      <c r="E230" s="13"/>
      <c r="F230" s="13"/>
      <c r="G230" s="13"/>
      <c r="H230" s="13"/>
      <c r="I230" s="13"/>
      <c r="J230" s="13">
        <f>'[1]DANA BOK PUSK 2022'!AW19</f>
        <v>65590000</v>
      </c>
      <c r="K230" s="13">
        <f t="shared" si="6"/>
        <v>65590000</v>
      </c>
      <c r="L230" s="14">
        <f t="shared" si="7"/>
        <v>65590000</v>
      </c>
    </row>
    <row r="231" spans="1:12" ht="13.05" customHeight="1" x14ac:dyDescent="0.3">
      <c r="A231" s="10"/>
      <c r="B231" s="11"/>
      <c r="C231" s="11" t="s">
        <v>50</v>
      </c>
      <c r="D231" s="16">
        <v>0</v>
      </c>
      <c r="E231" s="13"/>
      <c r="F231" s="13"/>
      <c r="G231" s="13"/>
      <c r="H231" s="13"/>
      <c r="I231" s="13"/>
      <c r="J231" s="13">
        <f>'[1]DANA BOK PUSK 2022'!AW20</f>
        <v>104195000</v>
      </c>
      <c r="K231" s="13">
        <f t="shared" si="6"/>
        <v>104195000</v>
      </c>
      <c r="L231" s="14">
        <f t="shared" si="7"/>
        <v>104195000</v>
      </c>
    </row>
    <row r="232" spans="1:12" ht="13.05" customHeight="1" x14ac:dyDescent="0.3">
      <c r="A232" s="10"/>
      <c r="B232" s="11"/>
      <c r="C232" s="11" t="s">
        <v>51</v>
      </c>
      <c r="D232" s="16">
        <v>0</v>
      </c>
      <c r="E232" s="13"/>
      <c r="F232" s="13"/>
      <c r="G232" s="13"/>
      <c r="H232" s="13"/>
      <c r="I232" s="13"/>
      <c r="J232" s="13">
        <f>'[1]DANA BOK PUSK 2022'!AW21</f>
        <v>47430000</v>
      </c>
      <c r="K232" s="13">
        <f t="shared" si="6"/>
        <v>47430000</v>
      </c>
      <c r="L232" s="14">
        <f t="shared" si="7"/>
        <v>47430000</v>
      </c>
    </row>
    <row r="233" spans="1:12" ht="13.05" customHeight="1" x14ac:dyDescent="0.3">
      <c r="A233" s="10"/>
      <c r="B233" s="11"/>
      <c r="C233" s="11" t="s">
        <v>52</v>
      </c>
      <c r="D233" s="16">
        <v>0</v>
      </c>
      <c r="E233" s="13"/>
      <c r="F233" s="13"/>
      <c r="G233" s="13"/>
      <c r="H233" s="13"/>
      <c r="I233" s="13"/>
      <c r="J233" s="13">
        <f>'[1]DANA BOK PUSK 2022'!AW22</f>
        <v>94620000</v>
      </c>
      <c r="K233" s="13">
        <f t="shared" si="6"/>
        <v>94620000</v>
      </c>
      <c r="L233" s="14">
        <f t="shared" si="7"/>
        <v>94620000</v>
      </c>
    </row>
    <row r="234" spans="1:12" ht="13.05" customHeight="1" x14ac:dyDescent="0.3">
      <c r="A234" s="10"/>
      <c r="B234" s="11"/>
      <c r="C234" s="11" t="s">
        <v>53</v>
      </c>
      <c r="D234" s="16">
        <v>0</v>
      </c>
      <c r="E234" s="13"/>
      <c r="F234" s="13"/>
      <c r="G234" s="13"/>
      <c r="H234" s="13"/>
      <c r="I234" s="13"/>
      <c r="J234" s="13">
        <f>'[1]DANA BOK PUSK 2022'!AW23</f>
        <v>57855000</v>
      </c>
      <c r="K234" s="13">
        <f t="shared" si="6"/>
        <v>57855000</v>
      </c>
      <c r="L234" s="14">
        <f t="shared" si="7"/>
        <v>57855000</v>
      </c>
    </row>
    <row r="235" spans="1:12" ht="13.05" customHeight="1" x14ac:dyDescent="0.3">
      <c r="A235" s="10"/>
      <c r="B235" s="11"/>
      <c r="C235" s="11" t="s">
        <v>54</v>
      </c>
      <c r="D235" s="16">
        <v>0</v>
      </c>
      <c r="E235" s="13"/>
      <c r="F235" s="13"/>
      <c r="G235" s="13"/>
      <c r="H235" s="13"/>
      <c r="I235" s="13"/>
      <c r="J235" s="13">
        <f>'[1]DANA BOK PUSK 2022'!AW24</f>
        <v>118735000</v>
      </c>
      <c r="K235" s="13">
        <f t="shared" si="6"/>
        <v>118735000</v>
      </c>
      <c r="L235" s="14">
        <f t="shared" si="7"/>
        <v>118735000</v>
      </c>
    </row>
    <row r="236" spans="1:12" ht="13.05" customHeight="1" x14ac:dyDescent="0.3">
      <c r="A236" s="10"/>
      <c r="B236" s="11"/>
      <c r="C236" s="11" t="s">
        <v>55</v>
      </c>
      <c r="D236" s="16">
        <v>0</v>
      </c>
      <c r="E236" s="13"/>
      <c r="F236" s="13"/>
      <c r="G236" s="13"/>
      <c r="H236" s="13"/>
      <c r="I236" s="13"/>
      <c r="J236" s="13">
        <f>'[1]DANA BOK PUSK 2022'!AW25</f>
        <v>67040000</v>
      </c>
      <c r="K236" s="13">
        <f t="shared" si="6"/>
        <v>67040000</v>
      </c>
      <c r="L236" s="14">
        <f t="shared" si="7"/>
        <v>67040000</v>
      </c>
    </row>
    <row r="237" spans="1:12" ht="13.05" customHeight="1" x14ac:dyDescent="0.3">
      <c r="A237" s="10"/>
      <c r="B237" s="11"/>
      <c r="C237" s="11" t="s">
        <v>56</v>
      </c>
      <c r="D237" s="16">
        <v>0</v>
      </c>
      <c r="E237" s="13"/>
      <c r="F237" s="13"/>
      <c r="G237" s="13"/>
      <c r="H237" s="13"/>
      <c r="I237" s="13"/>
      <c r="J237" s="13">
        <f>'[1]DANA BOK PUSK 2022'!AW26</f>
        <v>65970000</v>
      </c>
      <c r="K237" s="13">
        <f t="shared" si="6"/>
        <v>65970000</v>
      </c>
      <c r="L237" s="14">
        <f t="shared" si="7"/>
        <v>65970000</v>
      </c>
    </row>
    <row r="238" spans="1:12" ht="13.05" customHeight="1" x14ac:dyDescent="0.3">
      <c r="A238" s="10"/>
      <c r="B238" s="11"/>
      <c r="C238" s="11" t="s">
        <v>57</v>
      </c>
      <c r="D238" s="16">
        <v>0</v>
      </c>
      <c r="E238" s="13"/>
      <c r="F238" s="13"/>
      <c r="G238" s="13"/>
      <c r="H238" s="13"/>
      <c r="I238" s="13"/>
      <c r="J238" s="13">
        <f>'[1]DANA BOK PUSK 2022'!AW27</f>
        <v>69190000</v>
      </c>
      <c r="K238" s="13">
        <f t="shared" si="6"/>
        <v>69190000</v>
      </c>
      <c r="L238" s="14">
        <f t="shared" si="7"/>
        <v>69190000</v>
      </c>
    </row>
    <row r="239" spans="1:12" ht="13.05" customHeight="1" x14ac:dyDescent="0.3">
      <c r="A239" s="10"/>
      <c r="B239" s="11"/>
      <c r="C239" s="11" t="s">
        <v>58</v>
      </c>
      <c r="D239" s="16">
        <v>0</v>
      </c>
      <c r="E239" s="13"/>
      <c r="F239" s="13"/>
      <c r="G239" s="13"/>
      <c r="H239" s="13"/>
      <c r="I239" s="13"/>
      <c r="J239" s="13">
        <f>'[1]DANA BOK PUSK 2022'!AW28</f>
        <v>55435000</v>
      </c>
      <c r="K239" s="13">
        <f t="shared" si="6"/>
        <v>55435000</v>
      </c>
      <c r="L239" s="14">
        <f t="shared" si="7"/>
        <v>55435000</v>
      </c>
    </row>
    <row r="240" spans="1:12" ht="13.05" customHeight="1" x14ac:dyDescent="0.3">
      <c r="A240" s="10"/>
      <c r="B240" s="11"/>
      <c r="C240" s="11" t="s">
        <v>59</v>
      </c>
      <c r="D240" s="16">
        <v>0</v>
      </c>
      <c r="E240" s="13"/>
      <c r="F240" s="13"/>
      <c r="G240" s="13"/>
      <c r="H240" s="13"/>
      <c r="I240" s="13"/>
      <c r="J240" s="13">
        <f>'[1]DANA BOK PUSK 2022'!AW29</f>
        <v>60660000</v>
      </c>
      <c r="K240" s="13">
        <f t="shared" si="6"/>
        <v>60660000</v>
      </c>
      <c r="L240" s="14">
        <f t="shared" si="7"/>
        <v>60660000</v>
      </c>
    </row>
    <row r="241" spans="1:12" ht="13.05" customHeight="1" x14ac:dyDescent="0.3">
      <c r="A241" s="10"/>
      <c r="B241" s="11"/>
      <c r="C241" s="11" t="s">
        <v>60</v>
      </c>
      <c r="D241" s="16">
        <v>0</v>
      </c>
      <c r="E241" s="13"/>
      <c r="F241" s="13"/>
      <c r="G241" s="13"/>
      <c r="H241" s="13"/>
      <c r="I241" s="13"/>
      <c r="J241" s="13">
        <f>'[1]DANA BOK PUSK 2022'!AW30</f>
        <v>102190000</v>
      </c>
      <c r="K241" s="13">
        <f t="shared" si="6"/>
        <v>102190000</v>
      </c>
      <c r="L241" s="14">
        <f t="shared" si="7"/>
        <v>102190000</v>
      </c>
    </row>
    <row r="242" spans="1:12" ht="13.05" customHeight="1" x14ac:dyDescent="0.3">
      <c r="A242" s="10"/>
      <c r="B242" s="11"/>
      <c r="C242" s="11" t="s">
        <v>61</v>
      </c>
      <c r="D242" s="16">
        <v>0</v>
      </c>
      <c r="E242" s="13"/>
      <c r="F242" s="13"/>
      <c r="G242" s="13"/>
      <c r="H242" s="13"/>
      <c r="I242" s="13"/>
      <c r="J242" s="13">
        <f>'[1]DANA BOK PUSK 2022'!AW31</f>
        <v>99994640</v>
      </c>
      <c r="K242" s="13">
        <f t="shared" si="6"/>
        <v>99994640</v>
      </c>
      <c r="L242" s="14">
        <f t="shared" si="7"/>
        <v>99994640</v>
      </c>
    </row>
    <row r="243" spans="1:12" ht="13.05" customHeight="1" x14ac:dyDescent="0.3">
      <c r="A243" s="10">
        <v>19</v>
      </c>
      <c r="B243" s="11" t="s">
        <v>88</v>
      </c>
      <c r="C243" s="11" t="s">
        <v>89</v>
      </c>
      <c r="D243" s="13">
        <v>45000000</v>
      </c>
      <c r="E243" s="13">
        <v>45000000</v>
      </c>
      <c r="F243" s="13"/>
      <c r="G243" s="13"/>
      <c r="H243" s="13"/>
      <c r="I243" s="13"/>
      <c r="J243" s="13"/>
      <c r="K243" s="13">
        <f t="shared" si="6"/>
        <v>45000000</v>
      </c>
      <c r="L243" s="14">
        <f t="shared" si="7"/>
        <v>0</v>
      </c>
    </row>
    <row r="244" spans="1:12" ht="13.05" customHeight="1" x14ac:dyDescent="0.3">
      <c r="A244" s="10"/>
      <c r="B244" s="11"/>
      <c r="C244" s="11" t="s">
        <v>35</v>
      </c>
      <c r="D244" s="16">
        <v>0</v>
      </c>
      <c r="E244" s="13"/>
      <c r="F244" s="13"/>
      <c r="G244" s="13"/>
      <c r="H244" s="13"/>
      <c r="I244" s="13"/>
      <c r="J244" s="13">
        <f>[1]Sheet1!AH6</f>
        <v>14673871</v>
      </c>
      <c r="K244" s="13">
        <f t="shared" si="6"/>
        <v>14673871</v>
      </c>
      <c r="L244" s="14">
        <f t="shared" si="7"/>
        <v>14673871</v>
      </c>
    </row>
    <row r="245" spans="1:12" ht="13.05" customHeight="1" x14ac:dyDescent="0.3">
      <c r="A245" s="10"/>
      <c r="B245" s="11"/>
      <c r="C245" s="11" t="s">
        <v>36</v>
      </c>
      <c r="D245" s="16">
        <v>0</v>
      </c>
      <c r="E245" s="13"/>
      <c r="F245" s="13"/>
      <c r="G245" s="13"/>
      <c r="H245" s="13"/>
      <c r="I245" s="13"/>
      <c r="J245" s="13">
        <f>[1]Sheet1!AH7</f>
        <v>14673871</v>
      </c>
      <c r="K245" s="13">
        <f t="shared" si="6"/>
        <v>14673871</v>
      </c>
      <c r="L245" s="14">
        <f t="shared" si="7"/>
        <v>14673871</v>
      </c>
    </row>
    <row r="246" spans="1:12" ht="13.05" customHeight="1" x14ac:dyDescent="0.3">
      <c r="A246" s="10"/>
      <c r="B246" s="11"/>
      <c r="C246" s="11" t="s">
        <v>37</v>
      </c>
      <c r="D246" s="16">
        <v>0</v>
      </c>
      <c r="E246" s="13"/>
      <c r="F246" s="13"/>
      <c r="G246" s="13"/>
      <c r="H246" s="13"/>
      <c r="I246" s="13"/>
      <c r="J246" s="13">
        <f>[1]Sheet1!AH8</f>
        <v>14673871</v>
      </c>
      <c r="K246" s="13">
        <f t="shared" si="6"/>
        <v>14673871</v>
      </c>
      <c r="L246" s="14">
        <f t="shared" si="7"/>
        <v>14673871</v>
      </c>
    </row>
    <row r="247" spans="1:12" ht="13.05" customHeight="1" x14ac:dyDescent="0.3">
      <c r="A247" s="10"/>
      <c r="B247" s="11"/>
      <c r="C247" s="11" t="s">
        <v>38</v>
      </c>
      <c r="D247" s="16">
        <v>0</v>
      </c>
      <c r="E247" s="13"/>
      <c r="F247" s="13"/>
      <c r="G247" s="13"/>
      <c r="H247" s="13"/>
      <c r="I247" s="13"/>
      <c r="J247" s="13">
        <f>[1]Sheet1!AH9</f>
        <v>14673871</v>
      </c>
      <c r="K247" s="13">
        <f t="shared" si="6"/>
        <v>14673871</v>
      </c>
      <c r="L247" s="14">
        <f t="shared" si="7"/>
        <v>14673871</v>
      </c>
    </row>
    <row r="248" spans="1:12" ht="13.05" customHeight="1" x14ac:dyDescent="0.3">
      <c r="A248" s="10"/>
      <c r="B248" s="11"/>
      <c r="C248" s="11" t="s">
        <v>39</v>
      </c>
      <c r="D248" s="16">
        <v>0</v>
      </c>
      <c r="E248" s="13"/>
      <c r="F248" s="13"/>
      <c r="G248" s="13"/>
      <c r="H248" s="13"/>
      <c r="I248" s="13"/>
      <c r="J248" s="13">
        <f>[1]Sheet1!AH10</f>
        <v>14673871</v>
      </c>
      <c r="K248" s="13">
        <f t="shared" si="6"/>
        <v>14673871</v>
      </c>
      <c r="L248" s="14">
        <f t="shared" si="7"/>
        <v>14673871</v>
      </c>
    </row>
    <row r="249" spans="1:12" ht="13.05" customHeight="1" x14ac:dyDescent="0.3">
      <c r="A249" s="10"/>
      <c r="B249" s="11"/>
      <c r="C249" s="11" t="s">
        <v>40</v>
      </c>
      <c r="D249" s="16">
        <v>0</v>
      </c>
      <c r="E249" s="13"/>
      <c r="F249" s="13"/>
      <c r="G249" s="13"/>
      <c r="H249" s="13"/>
      <c r="I249" s="13"/>
      <c r="J249" s="13">
        <f>[1]Sheet1!AH11</f>
        <v>14673871</v>
      </c>
      <c r="K249" s="13">
        <f t="shared" si="6"/>
        <v>14673871</v>
      </c>
      <c r="L249" s="14">
        <f t="shared" si="7"/>
        <v>14673871</v>
      </c>
    </row>
    <row r="250" spans="1:12" ht="13.05" customHeight="1" x14ac:dyDescent="0.3">
      <c r="A250" s="10"/>
      <c r="B250" s="11"/>
      <c r="C250" s="11" t="s">
        <v>41</v>
      </c>
      <c r="D250" s="16">
        <v>0</v>
      </c>
      <c r="E250" s="13"/>
      <c r="F250" s="13"/>
      <c r="G250" s="13"/>
      <c r="H250" s="13"/>
      <c r="I250" s="13"/>
      <c r="J250" s="13">
        <f>[1]Sheet1!AH12</f>
        <v>14673871</v>
      </c>
      <c r="K250" s="13">
        <f t="shared" si="6"/>
        <v>14673871</v>
      </c>
      <c r="L250" s="14">
        <f t="shared" si="7"/>
        <v>14673871</v>
      </c>
    </row>
    <row r="251" spans="1:12" ht="13.05" customHeight="1" x14ac:dyDescent="0.3">
      <c r="A251" s="10"/>
      <c r="B251" s="11"/>
      <c r="C251" s="11" t="s">
        <v>42</v>
      </c>
      <c r="D251" s="16">
        <v>0</v>
      </c>
      <c r="E251" s="13"/>
      <c r="F251" s="13"/>
      <c r="G251" s="13"/>
      <c r="H251" s="13"/>
      <c r="I251" s="13"/>
      <c r="J251" s="13">
        <f>[1]Sheet1!AH13</f>
        <v>14673871</v>
      </c>
      <c r="K251" s="13">
        <f t="shared" si="6"/>
        <v>14673871</v>
      </c>
      <c r="L251" s="14">
        <f t="shared" si="7"/>
        <v>14673871</v>
      </c>
    </row>
    <row r="252" spans="1:12" ht="13.05" customHeight="1" x14ac:dyDescent="0.3">
      <c r="A252" s="10"/>
      <c r="B252" s="11"/>
      <c r="C252" s="11" t="s">
        <v>43</v>
      </c>
      <c r="D252" s="16">
        <v>0</v>
      </c>
      <c r="E252" s="13"/>
      <c r="F252" s="13"/>
      <c r="G252" s="13"/>
      <c r="H252" s="13"/>
      <c r="I252" s="13"/>
      <c r="J252" s="13">
        <f>[1]Sheet1!AH14</f>
        <v>14673871</v>
      </c>
      <c r="K252" s="13">
        <f t="shared" si="6"/>
        <v>14673871</v>
      </c>
      <c r="L252" s="14">
        <f t="shared" si="7"/>
        <v>14673871</v>
      </c>
    </row>
    <row r="253" spans="1:12" ht="13.05" customHeight="1" x14ac:dyDescent="0.3">
      <c r="A253" s="10"/>
      <c r="B253" s="11"/>
      <c r="C253" s="11" t="s">
        <v>44</v>
      </c>
      <c r="D253" s="16">
        <v>0</v>
      </c>
      <c r="E253" s="13"/>
      <c r="F253" s="13"/>
      <c r="G253" s="13"/>
      <c r="H253" s="13"/>
      <c r="I253" s="13"/>
      <c r="J253" s="13">
        <f>[1]Sheet1!AH15</f>
        <v>14673871</v>
      </c>
      <c r="K253" s="13">
        <f t="shared" si="6"/>
        <v>14673871</v>
      </c>
      <c r="L253" s="14">
        <f t="shared" si="7"/>
        <v>14673871</v>
      </c>
    </row>
    <row r="254" spans="1:12" ht="13.05" customHeight="1" x14ac:dyDescent="0.3">
      <c r="A254" s="10"/>
      <c r="B254" s="11"/>
      <c r="C254" s="11" t="s">
        <v>45</v>
      </c>
      <c r="D254" s="16">
        <v>0</v>
      </c>
      <c r="E254" s="13"/>
      <c r="F254" s="13"/>
      <c r="G254" s="13"/>
      <c r="H254" s="13"/>
      <c r="I254" s="13"/>
      <c r="J254" s="13">
        <f>[1]Sheet1!AH16</f>
        <v>14673871</v>
      </c>
      <c r="K254" s="13">
        <f t="shared" si="6"/>
        <v>14673871</v>
      </c>
      <c r="L254" s="14">
        <f t="shared" si="7"/>
        <v>14673871</v>
      </c>
    </row>
    <row r="255" spans="1:12" ht="13.05" customHeight="1" x14ac:dyDescent="0.3">
      <c r="A255" s="10"/>
      <c r="B255" s="11"/>
      <c r="C255" s="11" t="s">
        <v>46</v>
      </c>
      <c r="D255" s="16">
        <v>0</v>
      </c>
      <c r="E255" s="13"/>
      <c r="F255" s="13"/>
      <c r="G255" s="13"/>
      <c r="H255" s="13"/>
      <c r="I255" s="13"/>
      <c r="J255" s="13">
        <f>[1]Sheet1!AH17</f>
        <v>14673871</v>
      </c>
      <c r="K255" s="13">
        <f t="shared" si="6"/>
        <v>14673871</v>
      </c>
      <c r="L255" s="14">
        <f t="shared" si="7"/>
        <v>14673871</v>
      </c>
    </row>
    <row r="256" spans="1:12" ht="13.05" customHeight="1" x14ac:dyDescent="0.3">
      <c r="A256" s="10"/>
      <c r="B256" s="11"/>
      <c r="C256" s="11" t="s">
        <v>47</v>
      </c>
      <c r="D256" s="16">
        <v>0</v>
      </c>
      <c r="E256" s="13"/>
      <c r="F256" s="13"/>
      <c r="G256" s="13"/>
      <c r="H256" s="13"/>
      <c r="I256" s="13"/>
      <c r="J256" s="13">
        <f>[1]Sheet1!AH18</f>
        <v>14673871</v>
      </c>
      <c r="K256" s="13">
        <f t="shared" si="6"/>
        <v>14673871</v>
      </c>
      <c r="L256" s="14">
        <f t="shared" si="7"/>
        <v>14673871</v>
      </c>
    </row>
    <row r="257" spans="1:12" ht="13.05" customHeight="1" x14ac:dyDescent="0.3">
      <c r="A257" s="10"/>
      <c r="B257" s="11"/>
      <c r="C257" s="11" t="s">
        <v>48</v>
      </c>
      <c r="D257" s="16">
        <v>0</v>
      </c>
      <c r="E257" s="13"/>
      <c r="F257" s="13"/>
      <c r="G257" s="13"/>
      <c r="H257" s="13"/>
      <c r="I257" s="13"/>
      <c r="J257" s="13">
        <f>[1]Sheet1!AH19</f>
        <v>14673871</v>
      </c>
      <c r="K257" s="13">
        <f t="shared" si="6"/>
        <v>14673871</v>
      </c>
      <c r="L257" s="14">
        <f t="shared" si="7"/>
        <v>14673871</v>
      </c>
    </row>
    <row r="258" spans="1:12" ht="13.05" customHeight="1" x14ac:dyDescent="0.3">
      <c r="A258" s="10"/>
      <c r="B258" s="11"/>
      <c r="C258" s="11" t="s">
        <v>49</v>
      </c>
      <c r="D258" s="16">
        <v>0</v>
      </c>
      <c r="E258" s="13"/>
      <c r="F258" s="13"/>
      <c r="G258" s="13"/>
      <c r="H258" s="13"/>
      <c r="I258" s="13"/>
      <c r="J258" s="13">
        <f>[1]Sheet1!AH20</f>
        <v>14673871</v>
      </c>
      <c r="K258" s="13">
        <f t="shared" ref="K258:K321" si="8">SUM(E258:J258)</f>
        <v>14673871</v>
      </c>
      <c r="L258" s="14">
        <f t="shared" si="7"/>
        <v>14673871</v>
      </c>
    </row>
    <row r="259" spans="1:12" ht="13.05" customHeight="1" x14ac:dyDescent="0.3">
      <c r="A259" s="10"/>
      <c r="B259" s="11"/>
      <c r="C259" s="11" t="s">
        <v>50</v>
      </c>
      <c r="D259" s="16">
        <v>0</v>
      </c>
      <c r="E259" s="13"/>
      <c r="F259" s="13"/>
      <c r="G259" s="13"/>
      <c r="H259" s="13"/>
      <c r="I259" s="13"/>
      <c r="J259" s="13">
        <f>[1]Sheet1!AH21</f>
        <v>14673871</v>
      </c>
      <c r="K259" s="13">
        <f t="shared" si="8"/>
        <v>14673871</v>
      </c>
      <c r="L259" s="14">
        <f t="shared" si="7"/>
        <v>14673871</v>
      </c>
    </row>
    <row r="260" spans="1:12" ht="13.05" customHeight="1" x14ac:dyDescent="0.3">
      <c r="A260" s="10"/>
      <c r="B260" s="11"/>
      <c r="C260" s="11" t="s">
        <v>51</v>
      </c>
      <c r="D260" s="16">
        <v>0</v>
      </c>
      <c r="E260" s="13"/>
      <c r="F260" s="13"/>
      <c r="G260" s="13"/>
      <c r="H260" s="13"/>
      <c r="I260" s="13"/>
      <c r="J260" s="13">
        <f>[1]Sheet1!AH22</f>
        <v>14673871</v>
      </c>
      <c r="K260" s="13">
        <f t="shared" si="8"/>
        <v>14673871</v>
      </c>
      <c r="L260" s="14">
        <f t="shared" si="7"/>
        <v>14673871</v>
      </c>
    </row>
    <row r="261" spans="1:12" ht="13.05" customHeight="1" x14ac:dyDescent="0.3">
      <c r="A261" s="10"/>
      <c r="B261" s="11"/>
      <c r="C261" s="11" t="s">
        <v>52</v>
      </c>
      <c r="D261" s="16">
        <v>0</v>
      </c>
      <c r="E261" s="13"/>
      <c r="F261" s="13"/>
      <c r="G261" s="13"/>
      <c r="H261" s="13"/>
      <c r="I261" s="13"/>
      <c r="J261" s="13">
        <f>[1]Sheet1!AH23</f>
        <v>14673871</v>
      </c>
      <c r="K261" s="13">
        <f t="shared" si="8"/>
        <v>14673871</v>
      </c>
      <c r="L261" s="14">
        <f t="shared" si="7"/>
        <v>14673871</v>
      </c>
    </row>
    <row r="262" spans="1:12" ht="13.05" customHeight="1" x14ac:dyDescent="0.3">
      <c r="A262" s="10"/>
      <c r="B262" s="11"/>
      <c r="C262" s="11" t="s">
        <v>53</v>
      </c>
      <c r="D262" s="16">
        <v>0</v>
      </c>
      <c r="E262" s="13"/>
      <c r="F262" s="13"/>
      <c r="G262" s="13"/>
      <c r="H262" s="13"/>
      <c r="I262" s="13"/>
      <c r="J262" s="13">
        <f>[1]Sheet1!AH24</f>
        <v>14673871</v>
      </c>
      <c r="K262" s="13">
        <f t="shared" si="8"/>
        <v>14673871</v>
      </c>
      <c r="L262" s="14">
        <f t="shared" si="7"/>
        <v>14673871</v>
      </c>
    </row>
    <row r="263" spans="1:12" ht="13.05" customHeight="1" x14ac:dyDescent="0.3">
      <c r="A263" s="10"/>
      <c r="B263" s="11"/>
      <c r="C263" s="11" t="s">
        <v>54</v>
      </c>
      <c r="D263" s="16">
        <v>0</v>
      </c>
      <c r="E263" s="13"/>
      <c r="F263" s="13"/>
      <c r="G263" s="13"/>
      <c r="H263" s="13"/>
      <c r="I263" s="13"/>
      <c r="J263" s="13">
        <f>[1]Sheet1!AH25</f>
        <v>14673871</v>
      </c>
      <c r="K263" s="13">
        <f t="shared" si="8"/>
        <v>14673871</v>
      </c>
      <c r="L263" s="14">
        <f t="shared" ref="L263:L326" si="9">K263-D263</f>
        <v>14673871</v>
      </c>
    </row>
    <row r="264" spans="1:12" ht="13.05" customHeight="1" x14ac:dyDescent="0.3">
      <c r="A264" s="10"/>
      <c r="B264" s="11"/>
      <c r="C264" s="11" t="s">
        <v>55</v>
      </c>
      <c r="D264" s="16">
        <v>0</v>
      </c>
      <c r="E264" s="13"/>
      <c r="F264" s="13"/>
      <c r="G264" s="13"/>
      <c r="H264" s="13"/>
      <c r="I264" s="13"/>
      <c r="J264" s="13">
        <f>[1]Sheet1!AH26</f>
        <v>14673871</v>
      </c>
      <c r="K264" s="13">
        <f t="shared" si="8"/>
        <v>14673871</v>
      </c>
      <c r="L264" s="14">
        <f t="shared" si="9"/>
        <v>14673871</v>
      </c>
    </row>
    <row r="265" spans="1:12" ht="13.05" customHeight="1" x14ac:dyDescent="0.3">
      <c r="A265" s="10"/>
      <c r="B265" s="11"/>
      <c r="C265" s="11" t="s">
        <v>56</v>
      </c>
      <c r="D265" s="16">
        <v>0</v>
      </c>
      <c r="E265" s="13"/>
      <c r="F265" s="13"/>
      <c r="G265" s="13"/>
      <c r="H265" s="13"/>
      <c r="I265" s="13"/>
      <c r="J265" s="13">
        <f>[1]Sheet1!AH27</f>
        <v>14673871</v>
      </c>
      <c r="K265" s="13">
        <f t="shared" si="8"/>
        <v>14673871</v>
      </c>
      <c r="L265" s="14">
        <f t="shared" si="9"/>
        <v>14673871</v>
      </c>
    </row>
    <row r="266" spans="1:12" ht="13.05" customHeight="1" x14ac:dyDescent="0.3">
      <c r="A266" s="10"/>
      <c r="B266" s="11"/>
      <c r="C266" s="11" t="s">
        <v>57</v>
      </c>
      <c r="D266" s="16">
        <v>0</v>
      </c>
      <c r="E266" s="13"/>
      <c r="F266" s="13"/>
      <c r="G266" s="13"/>
      <c r="H266" s="13"/>
      <c r="I266" s="13"/>
      <c r="J266" s="13">
        <f>[1]Sheet1!AH28</f>
        <v>14673871</v>
      </c>
      <c r="K266" s="13">
        <f t="shared" si="8"/>
        <v>14673871</v>
      </c>
      <c r="L266" s="14">
        <f t="shared" si="9"/>
        <v>14673871</v>
      </c>
    </row>
    <row r="267" spans="1:12" ht="13.05" customHeight="1" x14ac:dyDescent="0.3">
      <c r="A267" s="10"/>
      <c r="B267" s="11"/>
      <c r="C267" s="11" t="s">
        <v>58</v>
      </c>
      <c r="D267" s="16">
        <v>0</v>
      </c>
      <c r="E267" s="13"/>
      <c r="F267" s="13"/>
      <c r="G267" s="13"/>
      <c r="H267" s="13"/>
      <c r="I267" s="13"/>
      <c r="J267" s="13">
        <f>[1]Sheet1!AH29</f>
        <v>14673871</v>
      </c>
      <c r="K267" s="13">
        <f t="shared" si="8"/>
        <v>14673871</v>
      </c>
      <c r="L267" s="14">
        <f t="shared" si="9"/>
        <v>14673871</v>
      </c>
    </row>
    <row r="268" spans="1:12" ht="13.05" customHeight="1" x14ac:dyDescent="0.3">
      <c r="A268" s="10"/>
      <c r="B268" s="11"/>
      <c r="C268" s="11" t="s">
        <v>59</v>
      </c>
      <c r="D268" s="16">
        <v>0</v>
      </c>
      <c r="E268" s="13"/>
      <c r="F268" s="13"/>
      <c r="G268" s="13"/>
      <c r="H268" s="13"/>
      <c r="I268" s="13"/>
      <c r="J268" s="13">
        <f>[1]Sheet1!AH30</f>
        <v>14673871</v>
      </c>
      <c r="K268" s="13">
        <f t="shared" si="8"/>
        <v>14673871</v>
      </c>
      <c r="L268" s="14">
        <f t="shared" si="9"/>
        <v>14673871</v>
      </c>
    </row>
    <row r="269" spans="1:12" ht="13.05" customHeight="1" x14ac:dyDescent="0.3">
      <c r="A269" s="10"/>
      <c r="B269" s="11"/>
      <c r="C269" s="11" t="s">
        <v>60</v>
      </c>
      <c r="D269" s="16">
        <v>0</v>
      </c>
      <c r="E269" s="13"/>
      <c r="F269" s="13"/>
      <c r="G269" s="13"/>
      <c r="H269" s="13"/>
      <c r="I269" s="13"/>
      <c r="J269" s="13">
        <f>[1]Sheet1!AH31</f>
        <v>14673871</v>
      </c>
      <c r="K269" s="13">
        <f t="shared" si="8"/>
        <v>14673871</v>
      </c>
      <c r="L269" s="14">
        <f t="shared" si="9"/>
        <v>14673871</v>
      </c>
    </row>
    <row r="270" spans="1:12" ht="13.05" customHeight="1" x14ac:dyDescent="0.3">
      <c r="A270" s="10"/>
      <c r="B270" s="11"/>
      <c r="C270" s="11" t="s">
        <v>61</v>
      </c>
      <c r="D270" s="16">
        <v>0</v>
      </c>
      <c r="E270" s="13"/>
      <c r="F270" s="13"/>
      <c r="G270" s="13"/>
      <c r="H270" s="13"/>
      <c r="I270" s="13"/>
      <c r="J270" s="13">
        <f>[1]Sheet1!AH32</f>
        <v>14673874</v>
      </c>
      <c r="K270" s="13">
        <f t="shared" si="8"/>
        <v>14673874</v>
      </c>
      <c r="L270" s="14">
        <f t="shared" si="9"/>
        <v>14673874</v>
      </c>
    </row>
    <row r="271" spans="1:12" ht="13.05" customHeight="1" x14ac:dyDescent="0.3">
      <c r="A271" s="10">
        <v>20</v>
      </c>
      <c r="B271" s="11" t="s">
        <v>90</v>
      </c>
      <c r="C271" s="11" t="s">
        <v>91</v>
      </c>
      <c r="D271" s="13">
        <v>804500000</v>
      </c>
      <c r="E271" s="13">
        <v>804500000</v>
      </c>
      <c r="F271" s="13"/>
      <c r="G271" s="13">
        <v>1430000000</v>
      </c>
      <c r="H271" s="13"/>
      <c r="I271" s="13"/>
      <c r="J271" s="13">
        <f>9594316+4500000+8460000+59052000+18393684</f>
        <v>100000000</v>
      </c>
      <c r="K271" s="13">
        <f t="shared" si="8"/>
        <v>2334500000</v>
      </c>
      <c r="L271" s="14">
        <f t="shared" si="9"/>
        <v>1530000000</v>
      </c>
    </row>
    <row r="272" spans="1:12" ht="13.05" customHeight="1" x14ac:dyDescent="0.3">
      <c r="A272" s="10"/>
      <c r="B272" s="11"/>
      <c r="C272" s="11" t="s">
        <v>35</v>
      </c>
      <c r="D272" s="16">
        <v>0</v>
      </c>
      <c r="E272" s="13"/>
      <c r="F272" s="13"/>
      <c r="G272" s="13"/>
      <c r="H272" s="13"/>
      <c r="I272" s="13"/>
      <c r="J272" s="20">
        <f>[1]Sheet1!AZ6</f>
        <v>109374580</v>
      </c>
      <c r="K272" s="13">
        <f t="shared" si="8"/>
        <v>109374580</v>
      </c>
      <c r="L272" s="14">
        <f t="shared" si="9"/>
        <v>109374580</v>
      </c>
    </row>
    <row r="273" spans="1:12" ht="13.05" customHeight="1" x14ac:dyDescent="0.3">
      <c r="A273" s="10"/>
      <c r="B273" s="11"/>
      <c r="C273" s="11" t="s">
        <v>36</v>
      </c>
      <c r="D273" s="16">
        <v>0</v>
      </c>
      <c r="E273" s="13"/>
      <c r="F273" s="13"/>
      <c r="G273" s="13"/>
      <c r="H273" s="13"/>
      <c r="I273" s="13"/>
      <c r="J273" s="20">
        <f>[1]Sheet1!AZ7</f>
        <v>41874580</v>
      </c>
      <c r="K273" s="13">
        <f t="shared" si="8"/>
        <v>41874580</v>
      </c>
      <c r="L273" s="14">
        <f t="shared" si="9"/>
        <v>41874580</v>
      </c>
    </row>
    <row r="274" spans="1:12" ht="13.05" customHeight="1" x14ac:dyDescent="0.3">
      <c r="A274" s="10"/>
      <c r="B274" s="11"/>
      <c r="C274" s="11" t="s">
        <v>37</v>
      </c>
      <c r="D274" s="16">
        <v>0</v>
      </c>
      <c r="E274" s="13"/>
      <c r="F274" s="13"/>
      <c r="G274" s="13"/>
      <c r="H274" s="13"/>
      <c r="I274" s="13"/>
      <c r="J274" s="20">
        <f>[1]Sheet1!AZ8</f>
        <v>56874580</v>
      </c>
      <c r="K274" s="13">
        <f t="shared" si="8"/>
        <v>56874580</v>
      </c>
      <c r="L274" s="14">
        <f t="shared" si="9"/>
        <v>56874580</v>
      </c>
    </row>
    <row r="275" spans="1:12" ht="13.05" customHeight="1" x14ac:dyDescent="0.3">
      <c r="A275" s="10"/>
      <c r="B275" s="11"/>
      <c r="C275" s="11" t="s">
        <v>38</v>
      </c>
      <c r="D275" s="16">
        <v>0</v>
      </c>
      <c r="E275" s="13"/>
      <c r="F275" s="13"/>
      <c r="G275" s="13"/>
      <c r="H275" s="13"/>
      <c r="I275" s="13"/>
      <c r="J275" s="20">
        <f>[1]Sheet1!AZ9</f>
        <v>109374580</v>
      </c>
      <c r="K275" s="13">
        <f t="shared" si="8"/>
        <v>109374580</v>
      </c>
      <c r="L275" s="14">
        <f t="shared" si="9"/>
        <v>109374580</v>
      </c>
    </row>
    <row r="276" spans="1:12" ht="13.05" customHeight="1" x14ac:dyDescent="0.3">
      <c r="A276" s="10"/>
      <c r="B276" s="11"/>
      <c r="C276" s="11" t="s">
        <v>39</v>
      </c>
      <c r="D276" s="16">
        <v>0</v>
      </c>
      <c r="E276" s="13"/>
      <c r="F276" s="13"/>
      <c r="G276" s="13"/>
      <c r="H276" s="13"/>
      <c r="I276" s="13"/>
      <c r="J276" s="20">
        <f>[1]Sheet1!AZ10</f>
        <v>86874580</v>
      </c>
      <c r="K276" s="13">
        <f t="shared" si="8"/>
        <v>86874580</v>
      </c>
      <c r="L276" s="14">
        <f t="shared" si="9"/>
        <v>86874580</v>
      </c>
    </row>
    <row r="277" spans="1:12" ht="13.05" customHeight="1" x14ac:dyDescent="0.3">
      <c r="A277" s="10"/>
      <c r="B277" s="11"/>
      <c r="C277" s="11" t="s">
        <v>40</v>
      </c>
      <c r="D277" s="16">
        <v>0</v>
      </c>
      <c r="E277" s="13"/>
      <c r="F277" s="13"/>
      <c r="G277" s="13"/>
      <c r="H277" s="13"/>
      <c r="I277" s="13"/>
      <c r="J277" s="20">
        <f>[1]Sheet1!AZ11</f>
        <v>71874580</v>
      </c>
      <c r="K277" s="13">
        <f t="shared" si="8"/>
        <v>71874580</v>
      </c>
      <c r="L277" s="14">
        <f t="shared" si="9"/>
        <v>71874580</v>
      </c>
    </row>
    <row r="278" spans="1:12" ht="13.05" customHeight="1" x14ac:dyDescent="0.3">
      <c r="A278" s="10"/>
      <c r="B278" s="11"/>
      <c r="C278" s="11" t="s">
        <v>41</v>
      </c>
      <c r="D278" s="16">
        <v>0</v>
      </c>
      <c r="E278" s="13"/>
      <c r="F278" s="13"/>
      <c r="G278" s="13"/>
      <c r="H278" s="13"/>
      <c r="I278" s="13"/>
      <c r="J278" s="20">
        <f>[1]Sheet1!AZ12</f>
        <v>49374580</v>
      </c>
      <c r="K278" s="13">
        <f t="shared" si="8"/>
        <v>49374580</v>
      </c>
      <c r="L278" s="14">
        <f t="shared" si="9"/>
        <v>49374580</v>
      </c>
    </row>
    <row r="279" spans="1:12" ht="13.05" customHeight="1" x14ac:dyDescent="0.3">
      <c r="A279" s="10"/>
      <c r="B279" s="11"/>
      <c r="C279" s="11" t="s">
        <v>42</v>
      </c>
      <c r="D279" s="16">
        <v>0</v>
      </c>
      <c r="E279" s="13"/>
      <c r="F279" s="13"/>
      <c r="G279" s="13"/>
      <c r="H279" s="13"/>
      <c r="I279" s="13"/>
      <c r="J279" s="20">
        <f>[1]Sheet1!AZ13</f>
        <v>19374580</v>
      </c>
      <c r="K279" s="13">
        <f t="shared" si="8"/>
        <v>19374580</v>
      </c>
      <c r="L279" s="14">
        <f t="shared" si="9"/>
        <v>19374580</v>
      </c>
    </row>
    <row r="280" spans="1:12" ht="13.05" customHeight="1" x14ac:dyDescent="0.3">
      <c r="A280" s="10"/>
      <c r="B280" s="11"/>
      <c r="C280" s="11" t="s">
        <v>43</v>
      </c>
      <c r="D280" s="16">
        <v>0</v>
      </c>
      <c r="E280" s="13"/>
      <c r="F280" s="13"/>
      <c r="G280" s="13"/>
      <c r="H280" s="13"/>
      <c r="I280" s="13"/>
      <c r="J280" s="20">
        <f>[1]Sheet1!AZ14</f>
        <v>11874580</v>
      </c>
      <c r="K280" s="13">
        <f t="shared" si="8"/>
        <v>11874580</v>
      </c>
      <c r="L280" s="14">
        <f t="shared" si="9"/>
        <v>11874580</v>
      </c>
    </row>
    <row r="281" spans="1:12" ht="13.05" customHeight="1" x14ac:dyDescent="0.3">
      <c r="A281" s="10"/>
      <c r="B281" s="11"/>
      <c r="C281" s="11" t="s">
        <v>44</v>
      </c>
      <c r="D281" s="16">
        <v>0</v>
      </c>
      <c r="E281" s="13"/>
      <c r="F281" s="13"/>
      <c r="G281" s="13"/>
      <c r="H281" s="13"/>
      <c r="I281" s="13"/>
      <c r="J281" s="20">
        <f>[1]Sheet1!AZ15</f>
        <v>49374580</v>
      </c>
      <c r="K281" s="13">
        <f t="shared" si="8"/>
        <v>49374580</v>
      </c>
      <c r="L281" s="14">
        <f t="shared" si="9"/>
        <v>49374580</v>
      </c>
    </row>
    <row r="282" spans="1:12" ht="13.05" customHeight="1" x14ac:dyDescent="0.3">
      <c r="A282" s="10"/>
      <c r="B282" s="11"/>
      <c r="C282" s="11" t="s">
        <v>45</v>
      </c>
      <c r="D282" s="16">
        <v>0</v>
      </c>
      <c r="E282" s="13"/>
      <c r="F282" s="13"/>
      <c r="G282" s="13"/>
      <c r="H282" s="13"/>
      <c r="I282" s="13"/>
      <c r="J282" s="20">
        <f>[1]Sheet1!AZ16</f>
        <v>7470252</v>
      </c>
      <c r="K282" s="13">
        <f t="shared" si="8"/>
        <v>7470252</v>
      </c>
      <c r="L282" s="14">
        <f t="shared" si="9"/>
        <v>7470252</v>
      </c>
    </row>
    <row r="283" spans="1:12" ht="13.05" customHeight="1" x14ac:dyDescent="0.3">
      <c r="A283" s="10"/>
      <c r="B283" s="11"/>
      <c r="C283" s="11" t="s">
        <v>46</v>
      </c>
      <c r="D283" s="16">
        <v>0</v>
      </c>
      <c r="E283" s="13"/>
      <c r="F283" s="13"/>
      <c r="G283" s="13"/>
      <c r="H283" s="13"/>
      <c r="I283" s="13"/>
      <c r="J283" s="20">
        <f>[1]Sheet1!AZ17</f>
        <v>7470252</v>
      </c>
      <c r="K283" s="13">
        <f t="shared" si="8"/>
        <v>7470252</v>
      </c>
      <c r="L283" s="14">
        <f t="shared" si="9"/>
        <v>7470252</v>
      </c>
    </row>
    <row r="284" spans="1:12" ht="13.05" customHeight="1" x14ac:dyDescent="0.3">
      <c r="A284" s="10"/>
      <c r="B284" s="11"/>
      <c r="C284" s="11" t="s">
        <v>47</v>
      </c>
      <c r="D284" s="16">
        <v>0</v>
      </c>
      <c r="E284" s="13"/>
      <c r="F284" s="13"/>
      <c r="G284" s="13"/>
      <c r="H284" s="13"/>
      <c r="I284" s="13"/>
      <c r="J284" s="20">
        <f>[1]Sheet1!AZ18</f>
        <v>19373490</v>
      </c>
      <c r="K284" s="13">
        <f t="shared" si="8"/>
        <v>19373490</v>
      </c>
      <c r="L284" s="14">
        <f t="shared" si="9"/>
        <v>19373490</v>
      </c>
    </row>
    <row r="285" spans="1:12" ht="13.05" customHeight="1" x14ac:dyDescent="0.3">
      <c r="A285" s="10"/>
      <c r="B285" s="11"/>
      <c r="C285" s="11" t="s">
        <v>48</v>
      </c>
      <c r="D285" s="16">
        <v>0</v>
      </c>
      <c r="E285" s="13"/>
      <c r="F285" s="13"/>
      <c r="G285" s="13"/>
      <c r="H285" s="13"/>
      <c r="I285" s="13"/>
      <c r="J285" s="20">
        <f>[1]Sheet1!AZ19</f>
        <v>49373490</v>
      </c>
      <c r="K285" s="13">
        <f t="shared" si="8"/>
        <v>49373490</v>
      </c>
      <c r="L285" s="14">
        <f t="shared" si="9"/>
        <v>49373490</v>
      </c>
    </row>
    <row r="286" spans="1:12" ht="13.05" customHeight="1" x14ac:dyDescent="0.3">
      <c r="A286" s="10"/>
      <c r="B286" s="11"/>
      <c r="C286" s="11" t="s">
        <v>49</v>
      </c>
      <c r="D286" s="16">
        <v>0</v>
      </c>
      <c r="E286" s="13"/>
      <c r="F286" s="13"/>
      <c r="G286" s="13"/>
      <c r="H286" s="13"/>
      <c r="I286" s="13"/>
      <c r="J286" s="20">
        <f>[1]Sheet1!AZ20</f>
        <v>41873490</v>
      </c>
      <c r="K286" s="13">
        <f t="shared" si="8"/>
        <v>41873490</v>
      </c>
      <c r="L286" s="14">
        <f t="shared" si="9"/>
        <v>41873490</v>
      </c>
    </row>
    <row r="287" spans="1:12" ht="13.05" customHeight="1" x14ac:dyDescent="0.3">
      <c r="A287" s="10"/>
      <c r="B287" s="11"/>
      <c r="C287" s="11" t="s">
        <v>50</v>
      </c>
      <c r="D287" s="16">
        <v>0</v>
      </c>
      <c r="E287" s="13"/>
      <c r="F287" s="13"/>
      <c r="G287" s="13"/>
      <c r="H287" s="13"/>
      <c r="I287" s="13"/>
      <c r="J287" s="20">
        <f>[1]Sheet1!AZ21</f>
        <v>56873490</v>
      </c>
      <c r="K287" s="13">
        <f t="shared" si="8"/>
        <v>56873490</v>
      </c>
      <c r="L287" s="14">
        <f t="shared" si="9"/>
        <v>56873490</v>
      </c>
    </row>
    <row r="288" spans="1:12" ht="13.05" customHeight="1" x14ac:dyDescent="0.3">
      <c r="A288" s="10"/>
      <c r="B288" s="11"/>
      <c r="C288" s="11" t="s">
        <v>51</v>
      </c>
      <c r="D288" s="16">
        <v>0</v>
      </c>
      <c r="E288" s="13"/>
      <c r="F288" s="13"/>
      <c r="G288" s="13"/>
      <c r="H288" s="13"/>
      <c r="I288" s="13"/>
      <c r="J288" s="20">
        <f>[1]Sheet1!AZ22</f>
        <v>49373490</v>
      </c>
      <c r="K288" s="13">
        <f t="shared" si="8"/>
        <v>49373490</v>
      </c>
      <c r="L288" s="14">
        <f t="shared" si="9"/>
        <v>49373490</v>
      </c>
    </row>
    <row r="289" spans="1:12" ht="13.05" customHeight="1" x14ac:dyDescent="0.3">
      <c r="A289" s="10"/>
      <c r="B289" s="11"/>
      <c r="C289" s="11" t="s">
        <v>52</v>
      </c>
      <c r="D289" s="16">
        <v>0</v>
      </c>
      <c r="E289" s="13"/>
      <c r="F289" s="13"/>
      <c r="G289" s="13"/>
      <c r="H289" s="13"/>
      <c r="I289" s="13"/>
      <c r="J289" s="20">
        <f>[1]Sheet1!AZ23</f>
        <v>86873490</v>
      </c>
      <c r="K289" s="13">
        <f t="shared" si="8"/>
        <v>86873490</v>
      </c>
      <c r="L289" s="14">
        <f t="shared" si="9"/>
        <v>86873490</v>
      </c>
    </row>
    <row r="290" spans="1:12" ht="13.05" customHeight="1" x14ac:dyDescent="0.3">
      <c r="A290" s="10"/>
      <c r="B290" s="11"/>
      <c r="C290" s="11" t="s">
        <v>53</v>
      </c>
      <c r="D290" s="16">
        <v>0</v>
      </c>
      <c r="E290" s="13"/>
      <c r="F290" s="13"/>
      <c r="G290" s="13"/>
      <c r="H290" s="13"/>
      <c r="I290" s="13"/>
      <c r="J290" s="20">
        <f>[1]Sheet1!AZ24</f>
        <v>41873490</v>
      </c>
      <c r="K290" s="13">
        <f t="shared" si="8"/>
        <v>41873490</v>
      </c>
      <c r="L290" s="14">
        <f t="shared" si="9"/>
        <v>41873490</v>
      </c>
    </row>
    <row r="291" spans="1:12" ht="13.05" customHeight="1" x14ac:dyDescent="0.3">
      <c r="A291" s="10"/>
      <c r="B291" s="11"/>
      <c r="C291" s="11" t="s">
        <v>54</v>
      </c>
      <c r="D291" s="16">
        <v>0</v>
      </c>
      <c r="E291" s="13"/>
      <c r="F291" s="13"/>
      <c r="G291" s="13"/>
      <c r="H291" s="13"/>
      <c r="I291" s="13"/>
      <c r="J291" s="20">
        <f>[1]Sheet1!AZ25</f>
        <v>101873490</v>
      </c>
      <c r="K291" s="13">
        <f t="shared" si="8"/>
        <v>101873490</v>
      </c>
      <c r="L291" s="14">
        <f t="shared" si="9"/>
        <v>101873490</v>
      </c>
    </row>
    <row r="292" spans="1:12" ht="13.05" customHeight="1" x14ac:dyDescent="0.3">
      <c r="A292" s="10"/>
      <c r="B292" s="11"/>
      <c r="C292" s="11" t="s">
        <v>55</v>
      </c>
      <c r="D292" s="16">
        <v>0</v>
      </c>
      <c r="E292" s="13"/>
      <c r="F292" s="13"/>
      <c r="G292" s="13"/>
      <c r="H292" s="13"/>
      <c r="I292" s="13"/>
      <c r="J292" s="20">
        <f>[1]Sheet1!AZ26</f>
        <v>34373490</v>
      </c>
      <c r="K292" s="13">
        <f t="shared" si="8"/>
        <v>34373490</v>
      </c>
      <c r="L292" s="14">
        <f t="shared" si="9"/>
        <v>34373490</v>
      </c>
    </row>
    <row r="293" spans="1:12" ht="13.05" customHeight="1" x14ac:dyDescent="0.3">
      <c r="A293" s="10"/>
      <c r="B293" s="11"/>
      <c r="C293" s="11" t="s">
        <v>56</v>
      </c>
      <c r="D293" s="16">
        <v>0</v>
      </c>
      <c r="E293" s="13"/>
      <c r="F293" s="13"/>
      <c r="G293" s="13"/>
      <c r="H293" s="13"/>
      <c r="I293" s="13"/>
      <c r="J293" s="20">
        <f>[1]Sheet1!AZ27</f>
        <v>56873490</v>
      </c>
      <c r="K293" s="13">
        <f t="shared" si="8"/>
        <v>56873490</v>
      </c>
      <c r="L293" s="14">
        <f t="shared" si="9"/>
        <v>56873490</v>
      </c>
    </row>
    <row r="294" spans="1:12" ht="13.05" customHeight="1" x14ac:dyDescent="0.3">
      <c r="A294" s="10"/>
      <c r="B294" s="11"/>
      <c r="C294" s="11" t="s">
        <v>57</v>
      </c>
      <c r="D294" s="16">
        <v>0</v>
      </c>
      <c r="E294" s="13"/>
      <c r="F294" s="13"/>
      <c r="G294" s="13"/>
      <c r="H294" s="13"/>
      <c r="I294" s="13"/>
      <c r="J294" s="20">
        <f>[1]Sheet1!AZ28</f>
        <v>64373490</v>
      </c>
      <c r="K294" s="13">
        <f t="shared" si="8"/>
        <v>64373490</v>
      </c>
      <c r="L294" s="14">
        <f t="shared" si="9"/>
        <v>64373490</v>
      </c>
    </row>
    <row r="295" spans="1:12" ht="13.05" customHeight="1" x14ac:dyDescent="0.3">
      <c r="A295" s="10"/>
      <c r="B295" s="11"/>
      <c r="C295" s="11" t="s">
        <v>58</v>
      </c>
      <c r="D295" s="16">
        <v>0</v>
      </c>
      <c r="E295" s="13"/>
      <c r="F295" s="13"/>
      <c r="G295" s="13"/>
      <c r="H295" s="13"/>
      <c r="I295" s="13"/>
      <c r="J295" s="20">
        <f>[1]Sheet1!AZ29</f>
        <v>71873490</v>
      </c>
      <c r="K295" s="13">
        <f t="shared" si="8"/>
        <v>71873490</v>
      </c>
      <c r="L295" s="14">
        <f t="shared" si="9"/>
        <v>71873490</v>
      </c>
    </row>
    <row r="296" spans="1:12" ht="13.05" customHeight="1" x14ac:dyDescent="0.3">
      <c r="A296" s="10"/>
      <c r="B296" s="11"/>
      <c r="C296" s="11" t="s">
        <v>59</v>
      </c>
      <c r="D296" s="16">
        <v>0</v>
      </c>
      <c r="E296" s="13"/>
      <c r="F296" s="13"/>
      <c r="G296" s="13"/>
      <c r="H296" s="13"/>
      <c r="I296" s="13"/>
      <c r="J296" s="20">
        <f>[1]Sheet1!AZ30</f>
        <v>3838222</v>
      </c>
      <c r="K296" s="13">
        <f t="shared" si="8"/>
        <v>3838222</v>
      </c>
      <c r="L296" s="14">
        <f t="shared" si="9"/>
        <v>3838222</v>
      </c>
    </row>
    <row r="297" spans="1:12" ht="13.05" customHeight="1" x14ac:dyDescent="0.3">
      <c r="A297" s="10"/>
      <c r="B297" s="11"/>
      <c r="C297" s="11" t="s">
        <v>60</v>
      </c>
      <c r="D297" s="16">
        <v>0</v>
      </c>
      <c r="E297" s="13"/>
      <c r="F297" s="13"/>
      <c r="G297" s="13"/>
      <c r="H297" s="13"/>
      <c r="I297" s="13"/>
      <c r="J297" s="20">
        <f>[1]Sheet1!AZ31</f>
        <v>74670616</v>
      </c>
      <c r="K297" s="13">
        <f t="shared" si="8"/>
        <v>74670616</v>
      </c>
      <c r="L297" s="14">
        <f t="shared" si="9"/>
        <v>74670616</v>
      </c>
    </row>
    <row r="298" spans="1:12" ht="13.05" customHeight="1" x14ac:dyDescent="0.3">
      <c r="A298" s="10"/>
      <c r="B298" s="11"/>
      <c r="C298" s="11" t="s">
        <v>61</v>
      </c>
      <c r="D298" s="16">
        <v>0</v>
      </c>
      <c r="E298" s="13"/>
      <c r="F298" s="13"/>
      <c r="G298" s="13"/>
      <c r="H298" s="13"/>
      <c r="I298" s="13"/>
      <c r="J298" s="20">
        <f>[1]Sheet1!AZ32</f>
        <v>116874610</v>
      </c>
      <c r="K298" s="13">
        <f t="shared" si="8"/>
        <v>116874610</v>
      </c>
      <c r="L298" s="14">
        <f t="shared" si="9"/>
        <v>116874610</v>
      </c>
    </row>
    <row r="299" spans="1:12" ht="13.05" customHeight="1" x14ac:dyDescent="0.3">
      <c r="A299" s="10">
        <v>21</v>
      </c>
      <c r="B299" s="11" t="s">
        <v>92</v>
      </c>
      <c r="C299" s="11" t="s">
        <v>93</v>
      </c>
      <c r="D299" s="13">
        <v>64710600</v>
      </c>
      <c r="E299" s="13">
        <v>64710600</v>
      </c>
      <c r="F299" s="13"/>
      <c r="G299" s="13"/>
      <c r="H299" s="13"/>
      <c r="I299" s="13"/>
      <c r="J299" s="13">
        <f>19814725+54000000+90000000+18000000</f>
        <v>181814725</v>
      </c>
      <c r="K299" s="13">
        <f t="shared" si="8"/>
        <v>246525325</v>
      </c>
      <c r="L299" s="14">
        <f t="shared" si="9"/>
        <v>181814725</v>
      </c>
    </row>
    <row r="300" spans="1:12" ht="13.05" customHeight="1" x14ac:dyDescent="0.3">
      <c r="A300" s="10"/>
      <c r="B300" s="11"/>
      <c r="C300" s="11" t="s">
        <v>35</v>
      </c>
      <c r="D300" s="16">
        <v>0</v>
      </c>
      <c r="E300" s="13"/>
      <c r="F300" s="13"/>
      <c r="G300" s="13"/>
      <c r="H300" s="13"/>
      <c r="I300" s="13"/>
      <c r="J300" s="13">
        <f>[1]Sheet1!AF6</f>
        <v>58693000</v>
      </c>
      <c r="K300" s="13">
        <f t="shared" si="8"/>
        <v>58693000</v>
      </c>
      <c r="L300" s="14">
        <f t="shared" si="9"/>
        <v>58693000</v>
      </c>
    </row>
    <row r="301" spans="1:12" ht="13.05" customHeight="1" x14ac:dyDescent="0.3">
      <c r="A301" s="10"/>
      <c r="B301" s="11"/>
      <c r="C301" s="11" t="s">
        <v>36</v>
      </c>
      <c r="D301" s="16">
        <v>0</v>
      </c>
      <c r="E301" s="13"/>
      <c r="F301" s="13"/>
      <c r="G301" s="13"/>
      <c r="H301" s="13"/>
      <c r="I301" s="13"/>
      <c r="J301" s="13">
        <f>[1]Sheet1!AF7</f>
        <v>58693000</v>
      </c>
      <c r="K301" s="13">
        <f t="shared" si="8"/>
        <v>58693000</v>
      </c>
      <c r="L301" s="14">
        <f t="shared" si="9"/>
        <v>58693000</v>
      </c>
    </row>
    <row r="302" spans="1:12" ht="13.05" customHeight="1" x14ac:dyDescent="0.3">
      <c r="A302" s="10"/>
      <c r="B302" s="11"/>
      <c r="C302" s="11" t="s">
        <v>37</v>
      </c>
      <c r="D302" s="16">
        <v>0</v>
      </c>
      <c r="E302" s="13"/>
      <c r="F302" s="13"/>
      <c r="G302" s="13"/>
      <c r="H302" s="13"/>
      <c r="I302" s="13"/>
      <c r="J302" s="13">
        <f>[1]Sheet1!AF8</f>
        <v>58693000</v>
      </c>
      <c r="K302" s="13">
        <f t="shared" si="8"/>
        <v>58693000</v>
      </c>
      <c r="L302" s="14">
        <f t="shared" si="9"/>
        <v>58693000</v>
      </c>
    </row>
    <row r="303" spans="1:12" ht="13.05" customHeight="1" x14ac:dyDescent="0.3">
      <c r="A303" s="10"/>
      <c r="B303" s="11"/>
      <c r="C303" s="11" t="s">
        <v>38</v>
      </c>
      <c r="D303" s="16">
        <v>0</v>
      </c>
      <c r="E303" s="13"/>
      <c r="F303" s="13"/>
      <c r="G303" s="13"/>
      <c r="H303" s="13"/>
      <c r="I303" s="13"/>
      <c r="J303" s="13">
        <f>[1]Sheet1!AF9</f>
        <v>58693000</v>
      </c>
      <c r="K303" s="13">
        <f t="shared" si="8"/>
        <v>58693000</v>
      </c>
      <c r="L303" s="14">
        <f t="shared" si="9"/>
        <v>58693000</v>
      </c>
    </row>
    <row r="304" spans="1:12" ht="13.05" customHeight="1" x14ac:dyDescent="0.3">
      <c r="A304" s="10"/>
      <c r="B304" s="11"/>
      <c r="C304" s="11" t="s">
        <v>39</v>
      </c>
      <c r="D304" s="16">
        <v>0</v>
      </c>
      <c r="E304" s="13"/>
      <c r="F304" s="13"/>
      <c r="G304" s="13"/>
      <c r="H304" s="13"/>
      <c r="I304" s="13"/>
      <c r="J304" s="13">
        <f>[1]Sheet1!AF10</f>
        <v>58693000</v>
      </c>
      <c r="K304" s="13">
        <f t="shared" si="8"/>
        <v>58693000</v>
      </c>
      <c r="L304" s="14">
        <f t="shared" si="9"/>
        <v>58693000</v>
      </c>
    </row>
    <row r="305" spans="1:12" ht="13.05" customHeight="1" x14ac:dyDescent="0.3">
      <c r="A305" s="10"/>
      <c r="B305" s="11"/>
      <c r="C305" s="11" t="s">
        <v>40</v>
      </c>
      <c r="D305" s="16">
        <v>0</v>
      </c>
      <c r="E305" s="13"/>
      <c r="F305" s="13"/>
      <c r="G305" s="13"/>
      <c r="H305" s="13"/>
      <c r="I305" s="13"/>
      <c r="J305" s="13">
        <f>[1]Sheet1!AF11</f>
        <v>58693000</v>
      </c>
      <c r="K305" s="13">
        <f t="shared" si="8"/>
        <v>58693000</v>
      </c>
      <c r="L305" s="14">
        <f t="shared" si="9"/>
        <v>58693000</v>
      </c>
    </row>
    <row r="306" spans="1:12" ht="13.05" customHeight="1" x14ac:dyDescent="0.3">
      <c r="A306" s="10"/>
      <c r="B306" s="11"/>
      <c r="C306" s="11" t="s">
        <v>41</v>
      </c>
      <c r="D306" s="16">
        <v>0</v>
      </c>
      <c r="E306" s="13"/>
      <c r="F306" s="13"/>
      <c r="G306" s="13"/>
      <c r="H306" s="13"/>
      <c r="I306" s="13"/>
      <c r="J306" s="13">
        <f>[1]Sheet1!AF12</f>
        <v>58693000</v>
      </c>
      <c r="K306" s="13">
        <f t="shared" si="8"/>
        <v>58693000</v>
      </c>
      <c r="L306" s="14">
        <f t="shared" si="9"/>
        <v>58693000</v>
      </c>
    </row>
    <row r="307" spans="1:12" ht="13.05" customHeight="1" x14ac:dyDescent="0.3">
      <c r="A307" s="10"/>
      <c r="B307" s="11"/>
      <c r="C307" s="11" t="s">
        <v>42</v>
      </c>
      <c r="D307" s="16">
        <v>0</v>
      </c>
      <c r="E307" s="13"/>
      <c r="F307" s="13"/>
      <c r="G307" s="13"/>
      <c r="H307" s="13"/>
      <c r="I307" s="13"/>
      <c r="J307" s="13">
        <f>[1]Sheet1!AF13</f>
        <v>58693000</v>
      </c>
      <c r="K307" s="13">
        <f t="shared" si="8"/>
        <v>58693000</v>
      </c>
      <c r="L307" s="14">
        <f t="shared" si="9"/>
        <v>58693000</v>
      </c>
    </row>
    <row r="308" spans="1:12" ht="13.05" customHeight="1" x14ac:dyDescent="0.3">
      <c r="A308" s="10"/>
      <c r="B308" s="11"/>
      <c r="C308" s="11" t="s">
        <v>43</v>
      </c>
      <c r="D308" s="16">
        <v>0</v>
      </c>
      <c r="E308" s="13"/>
      <c r="F308" s="13"/>
      <c r="G308" s="13"/>
      <c r="H308" s="13"/>
      <c r="I308" s="13"/>
      <c r="J308" s="13">
        <f>[1]Sheet1!AF14</f>
        <v>58693000</v>
      </c>
      <c r="K308" s="13">
        <f t="shared" si="8"/>
        <v>58693000</v>
      </c>
      <c r="L308" s="14">
        <f t="shared" si="9"/>
        <v>58693000</v>
      </c>
    </row>
    <row r="309" spans="1:12" ht="13.05" customHeight="1" x14ac:dyDescent="0.3">
      <c r="A309" s="10"/>
      <c r="B309" s="11"/>
      <c r="C309" s="11" t="s">
        <v>44</v>
      </c>
      <c r="D309" s="16">
        <v>0</v>
      </c>
      <c r="E309" s="13"/>
      <c r="F309" s="13"/>
      <c r="G309" s="13"/>
      <c r="H309" s="13"/>
      <c r="I309" s="13"/>
      <c r="J309" s="13">
        <f>[1]Sheet1!AF15</f>
        <v>58693000</v>
      </c>
      <c r="K309" s="13">
        <f t="shared" si="8"/>
        <v>58693000</v>
      </c>
      <c r="L309" s="14">
        <f t="shared" si="9"/>
        <v>58693000</v>
      </c>
    </row>
    <row r="310" spans="1:12" ht="13.05" customHeight="1" x14ac:dyDescent="0.3">
      <c r="A310" s="10"/>
      <c r="B310" s="11"/>
      <c r="C310" s="11" t="s">
        <v>45</v>
      </c>
      <c r="D310" s="16">
        <v>0</v>
      </c>
      <c r="E310" s="13"/>
      <c r="F310" s="13"/>
      <c r="G310" s="13"/>
      <c r="H310" s="13"/>
      <c r="I310" s="13"/>
      <c r="J310" s="13">
        <f>[1]Sheet1!AF16</f>
        <v>58693000</v>
      </c>
      <c r="K310" s="13">
        <f t="shared" si="8"/>
        <v>58693000</v>
      </c>
      <c r="L310" s="14">
        <f t="shared" si="9"/>
        <v>58693000</v>
      </c>
    </row>
    <row r="311" spans="1:12" ht="13.05" customHeight="1" x14ac:dyDescent="0.3">
      <c r="A311" s="10"/>
      <c r="B311" s="11"/>
      <c r="C311" s="11" t="s">
        <v>46</v>
      </c>
      <c r="D311" s="16">
        <v>0</v>
      </c>
      <c r="E311" s="13"/>
      <c r="F311" s="13"/>
      <c r="G311" s="13"/>
      <c r="H311" s="13"/>
      <c r="I311" s="13"/>
      <c r="J311" s="13">
        <f>[1]Sheet1!AF17</f>
        <v>58693000</v>
      </c>
      <c r="K311" s="13">
        <f t="shared" si="8"/>
        <v>58693000</v>
      </c>
      <c r="L311" s="14">
        <f t="shared" si="9"/>
        <v>58693000</v>
      </c>
    </row>
    <row r="312" spans="1:12" ht="13.05" customHeight="1" x14ac:dyDescent="0.3">
      <c r="A312" s="10"/>
      <c r="B312" s="11"/>
      <c r="C312" s="11" t="s">
        <v>47</v>
      </c>
      <c r="D312" s="16">
        <v>0</v>
      </c>
      <c r="E312" s="13"/>
      <c r="F312" s="13"/>
      <c r="G312" s="13"/>
      <c r="H312" s="13"/>
      <c r="I312" s="13"/>
      <c r="J312" s="13">
        <f>[1]Sheet1!AF18</f>
        <v>58693000</v>
      </c>
      <c r="K312" s="13">
        <f t="shared" si="8"/>
        <v>58693000</v>
      </c>
      <c r="L312" s="14">
        <f t="shared" si="9"/>
        <v>58693000</v>
      </c>
    </row>
    <row r="313" spans="1:12" ht="13.05" customHeight="1" x14ac:dyDescent="0.3">
      <c r="A313" s="10"/>
      <c r="B313" s="11"/>
      <c r="C313" s="11" t="s">
        <v>48</v>
      </c>
      <c r="D313" s="16">
        <v>0</v>
      </c>
      <c r="E313" s="13"/>
      <c r="F313" s="13"/>
      <c r="G313" s="13"/>
      <c r="H313" s="13"/>
      <c r="I313" s="13"/>
      <c r="J313" s="13">
        <f>[1]Sheet1!AF19</f>
        <v>58693000</v>
      </c>
      <c r="K313" s="13">
        <f t="shared" si="8"/>
        <v>58693000</v>
      </c>
      <c r="L313" s="14">
        <f t="shared" si="9"/>
        <v>58693000</v>
      </c>
    </row>
    <row r="314" spans="1:12" ht="13.05" customHeight="1" x14ac:dyDescent="0.3">
      <c r="A314" s="10"/>
      <c r="B314" s="11"/>
      <c r="C314" s="11" t="s">
        <v>49</v>
      </c>
      <c r="D314" s="16">
        <v>0</v>
      </c>
      <c r="E314" s="13"/>
      <c r="F314" s="13"/>
      <c r="G314" s="13"/>
      <c r="H314" s="13"/>
      <c r="I314" s="13"/>
      <c r="J314" s="13">
        <f>[1]Sheet1!AF20</f>
        <v>58693000</v>
      </c>
      <c r="K314" s="13">
        <f t="shared" si="8"/>
        <v>58693000</v>
      </c>
      <c r="L314" s="14">
        <f t="shared" si="9"/>
        <v>58693000</v>
      </c>
    </row>
    <row r="315" spans="1:12" ht="13.05" customHeight="1" x14ac:dyDescent="0.3">
      <c r="A315" s="10"/>
      <c r="B315" s="11"/>
      <c r="C315" s="11" t="s">
        <v>50</v>
      </c>
      <c r="D315" s="16">
        <v>0</v>
      </c>
      <c r="E315" s="13"/>
      <c r="F315" s="13"/>
      <c r="G315" s="13"/>
      <c r="H315" s="13"/>
      <c r="I315" s="13"/>
      <c r="J315" s="13">
        <f>[1]Sheet1!AF21</f>
        <v>58693000</v>
      </c>
      <c r="K315" s="13">
        <f t="shared" si="8"/>
        <v>58693000</v>
      </c>
      <c r="L315" s="14">
        <f t="shared" si="9"/>
        <v>58693000</v>
      </c>
    </row>
    <row r="316" spans="1:12" ht="13.05" customHeight="1" x14ac:dyDescent="0.3">
      <c r="A316" s="10"/>
      <c r="B316" s="11"/>
      <c r="C316" s="11" t="s">
        <v>51</v>
      </c>
      <c r="D316" s="16">
        <v>0</v>
      </c>
      <c r="E316" s="13"/>
      <c r="F316" s="13"/>
      <c r="G316" s="13"/>
      <c r="H316" s="13"/>
      <c r="I316" s="13"/>
      <c r="J316" s="13">
        <f>[1]Sheet1!AF22</f>
        <v>58693000</v>
      </c>
      <c r="K316" s="13">
        <f t="shared" si="8"/>
        <v>58693000</v>
      </c>
      <c r="L316" s="14">
        <f t="shared" si="9"/>
        <v>58693000</v>
      </c>
    </row>
    <row r="317" spans="1:12" ht="13.05" customHeight="1" x14ac:dyDescent="0.3">
      <c r="A317" s="10"/>
      <c r="B317" s="11"/>
      <c r="C317" s="11" t="s">
        <v>52</v>
      </c>
      <c r="D317" s="16">
        <v>0</v>
      </c>
      <c r="E317" s="13"/>
      <c r="F317" s="13"/>
      <c r="G317" s="13"/>
      <c r="H317" s="13"/>
      <c r="I317" s="13"/>
      <c r="J317" s="13">
        <f>[1]Sheet1!AF23</f>
        <v>58693000</v>
      </c>
      <c r="K317" s="13">
        <f t="shared" si="8"/>
        <v>58693000</v>
      </c>
      <c r="L317" s="14">
        <f t="shared" si="9"/>
        <v>58693000</v>
      </c>
    </row>
    <row r="318" spans="1:12" ht="13.05" customHeight="1" x14ac:dyDescent="0.3">
      <c r="A318" s="10"/>
      <c r="B318" s="11"/>
      <c r="C318" s="11" t="s">
        <v>53</v>
      </c>
      <c r="D318" s="16">
        <v>0</v>
      </c>
      <c r="E318" s="13"/>
      <c r="F318" s="13"/>
      <c r="G318" s="13"/>
      <c r="H318" s="13"/>
      <c r="I318" s="13"/>
      <c r="J318" s="13">
        <f>[1]Sheet1!AF24</f>
        <v>58693000</v>
      </c>
      <c r="K318" s="13">
        <f t="shared" si="8"/>
        <v>58693000</v>
      </c>
      <c r="L318" s="14">
        <f t="shared" si="9"/>
        <v>58693000</v>
      </c>
    </row>
    <row r="319" spans="1:12" ht="13.05" customHeight="1" x14ac:dyDescent="0.3">
      <c r="A319" s="10"/>
      <c r="B319" s="11"/>
      <c r="C319" s="11" t="s">
        <v>54</v>
      </c>
      <c r="D319" s="16">
        <v>0</v>
      </c>
      <c r="E319" s="13"/>
      <c r="F319" s="13"/>
      <c r="G319" s="13"/>
      <c r="H319" s="13"/>
      <c r="I319" s="13"/>
      <c r="J319" s="13">
        <f>[1]Sheet1!AF25</f>
        <v>58693000</v>
      </c>
      <c r="K319" s="13">
        <f t="shared" si="8"/>
        <v>58693000</v>
      </c>
      <c r="L319" s="14">
        <f t="shared" si="9"/>
        <v>58693000</v>
      </c>
    </row>
    <row r="320" spans="1:12" ht="13.05" customHeight="1" x14ac:dyDescent="0.3">
      <c r="A320" s="10"/>
      <c r="B320" s="11"/>
      <c r="C320" s="11" t="s">
        <v>55</v>
      </c>
      <c r="D320" s="16">
        <v>0</v>
      </c>
      <c r="E320" s="13"/>
      <c r="F320" s="13"/>
      <c r="G320" s="13"/>
      <c r="H320" s="13"/>
      <c r="I320" s="13"/>
      <c r="J320" s="13">
        <f>[1]Sheet1!AF26</f>
        <v>58693000</v>
      </c>
      <c r="K320" s="13">
        <f t="shared" si="8"/>
        <v>58693000</v>
      </c>
      <c r="L320" s="14">
        <f t="shared" si="9"/>
        <v>58693000</v>
      </c>
    </row>
    <row r="321" spans="1:12" ht="13.05" customHeight="1" x14ac:dyDescent="0.3">
      <c r="A321" s="10"/>
      <c r="B321" s="11"/>
      <c r="C321" s="11" t="s">
        <v>56</v>
      </c>
      <c r="D321" s="16">
        <v>0</v>
      </c>
      <c r="E321" s="13"/>
      <c r="F321" s="13"/>
      <c r="G321" s="13"/>
      <c r="H321" s="13"/>
      <c r="I321" s="13"/>
      <c r="J321" s="13">
        <f>[1]Sheet1!AF27</f>
        <v>58693000</v>
      </c>
      <c r="K321" s="13">
        <f t="shared" si="8"/>
        <v>58693000</v>
      </c>
      <c r="L321" s="14">
        <f t="shared" si="9"/>
        <v>58693000</v>
      </c>
    </row>
    <row r="322" spans="1:12" ht="13.05" customHeight="1" x14ac:dyDescent="0.3">
      <c r="A322" s="10"/>
      <c r="B322" s="11"/>
      <c r="C322" s="11" t="s">
        <v>57</v>
      </c>
      <c r="D322" s="16">
        <v>0</v>
      </c>
      <c r="E322" s="13"/>
      <c r="F322" s="13"/>
      <c r="G322" s="13"/>
      <c r="H322" s="13"/>
      <c r="I322" s="13"/>
      <c r="J322" s="13">
        <f>[1]Sheet1!AF28</f>
        <v>58693000</v>
      </c>
      <c r="K322" s="13">
        <f t="shared" ref="K322:K385" si="10">SUM(E322:J322)</f>
        <v>58693000</v>
      </c>
      <c r="L322" s="14">
        <f t="shared" si="9"/>
        <v>58693000</v>
      </c>
    </row>
    <row r="323" spans="1:12" ht="13.05" customHeight="1" x14ac:dyDescent="0.3">
      <c r="A323" s="10"/>
      <c r="B323" s="11"/>
      <c r="C323" s="11" t="s">
        <v>58</v>
      </c>
      <c r="D323" s="16">
        <v>0</v>
      </c>
      <c r="E323" s="13"/>
      <c r="F323" s="13"/>
      <c r="G323" s="13"/>
      <c r="H323" s="13"/>
      <c r="I323" s="13"/>
      <c r="J323" s="13">
        <f>[1]Sheet1!AF29</f>
        <v>58693000</v>
      </c>
      <c r="K323" s="13">
        <f t="shared" si="10"/>
        <v>58693000</v>
      </c>
      <c r="L323" s="14">
        <f t="shared" si="9"/>
        <v>58693000</v>
      </c>
    </row>
    <row r="324" spans="1:12" ht="13.05" customHeight="1" x14ac:dyDescent="0.3">
      <c r="A324" s="10"/>
      <c r="B324" s="11"/>
      <c r="C324" s="11" t="s">
        <v>59</v>
      </c>
      <c r="D324" s="16">
        <v>0</v>
      </c>
      <c r="E324" s="13"/>
      <c r="F324" s="13"/>
      <c r="G324" s="13"/>
      <c r="H324" s="13"/>
      <c r="I324" s="13"/>
      <c r="J324" s="13">
        <f>[1]Sheet1!AF30</f>
        <v>58693000</v>
      </c>
      <c r="K324" s="13">
        <f t="shared" si="10"/>
        <v>58693000</v>
      </c>
      <c r="L324" s="14">
        <f t="shared" si="9"/>
        <v>58693000</v>
      </c>
    </row>
    <row r="325" spans="1:12" ht="13.05" customHeight="1" x14ac:dyDescent="0.3">
      <c r="A325" s="10"/>
      <c r="B325" s="11"/>
      <c r="C325" s="11" t="s">
        <v>60</v>
      </c>
      <c r="D325" s="16">
        <v>0</v>
      </c>
      <c r="E325" s="13"/>
      <c r="F325" s="13"/>
      <c r="G325" s="13"/>
      <c r="H325" s="13"/>
      <c r="I325" s="13"/>
      <c r="J325" s="13">
        <f>[1]Sheet1!AF31</f>
        <v>58693000</v>
      </c>
      <c r="K325" s="13">
        <f t="shared" si="10"/>
        <v>58693000</v>
      </c>
      <c r="L325" s="14">
        <f t="shared" si="9"/>
        <v>58693000</v>
      </c>
    </row>
    <row r="326" spans="1:12" ht="13.05" customHeight="1" x14ac:dyDescent="0.3">
      <c r="A326" s="10"/>
      <c r="B326" s="11"/>
      <c r="C326" s="11" t="s">
        <v>61</v>
      </c>
      <c r="D326" s="16">
        <v>0</v>
      </c>
      <c r="E326" s="13"/>
      <c r="F326" s="13"/>
      <c r="G326" s="13"/>
      <c r="H326" s="13"/>
      <c r="I326" s="13"/>
      <c r="J326" s="13">
        <f>[1]Sheet1!AF32</f>
        <v>58760079</v>
      </c>
      <c r="K326" s="13">
        <f t="shared" si="10"/>
        <v>58760079</v>
      </c>
      <c r="L326" s="14">
        <f t="shared" si="9"/>
        <v>58760079</v>
      </c>
    </row>
    <row r="327" spans="1:12" ht="27.95" x14ac:dyDescent="0.3">
      <c r="A327" s="10">
        <v>22</v>
      </c>
      <c r="B327" s="11" t="s">
        <v>94</v>
      </c>
      <c r="C327" s="11" t="s">
        <v>95</v>
      </c>
      <c r="D327" s="13">
        <v>50000000</v>
      </c>
      <c r="E327" s="13">
        <v>50000000</v>
      </c>
      <c r="F327" s="13"/>
      <c r="G327" s="13"/>
      <c r="H327" s="13"/>
      <c r="I327" s="13"/>
      <c r="J327" s="13"/>
      <c r="K327" s="13">
        <f t="shared" si="10"/>
        <v>50000000</v>
      </c>
      <c r="L327" s="14">
        <f t="shared" ref="L327:L390" si="11">K327-D327</f>
        <v>0</v>
      </c>
    </row>
    <row r="328" spans="1:12" ht="13.05" customHeight="1" x14ac:dyDescent="0.3">
      <c r="A328" s="10">
        <v>23</v>
      </c>
      <c r="B328" s="11" t="s">
        <v>96</v>
      </c>
      <c r="C328" s="11" t="s">
        <v>97</v>
      </c>
      <c r="D328" s="13">
        <v>61800000</v>
      </c>
      <c r="E328" s="13">
        <v>61800000</v>
      </c>
      <c r="F328" s="13"/>
      <c r="G328" s="13"/>
      <c r="H328" s="13"/>
      <c r="I328" s="13"/>
      <c r="J328" s="21">
        <f>20400000+19980000+48000000</f>
        <v>88380000</v>
      </c>
      <c r="K328" s="13">
        <f t="shared" si="10"/>
        <v>150180000</v>
      </c>
      <c r="L328" s="14">
        <f t="shared" si="11"/>
        <v>88380000</v>
      </c>
    </row>
    <row r="329" spans="1:12" ht="13.05" customHeight="1" x14ac:dyDescent="0.3">
      <c r="A329" s="10"/>
      <c r="B329" s="11"/>
      <c r="C329" s="11" t="s">
        <v>35</v>
      </c>
      <c r="D329" s="16">
        <v>0</v>
      </c>
      <c r="E329" s="13"/>
      <c r="F329" s="13"/>
      <c r="G329" s="13"/>
      <c r="H329" s="13"/>
      <c r="I329" s="13"/>
      <c r="J329" s="19">
        <f>[1]Sheet1!P6</f>
        <v>43130000</v>
      </c>
      <c r="K329" s="13">
        <f t="shared" si="10"/>
        <v>43130000</v>
      </c>
      <c r="L329" s="14">
        <f t="shared" si="11"/>
        <v>43130000</v>
      </c>
    </row>
    <row r="330" spans="1:12" ht="13.05" customHeight="1" x14ac:dyDescent="0.3">
      <c r="A330" s="10"/>
      <c r="B330" s="11"/>
      <c r="C330" s="11" t="s">
        <v>36</v>
      </c>
      <c r="D330" s="16">
        <v>0</v>
      </c>
      <c r="E330" s="13"/>
      <c r="F330" s="13"/>
      <c r="G330" s="13"/>
      <c r="H330" s="13"/>
      <c r="I330" s="13"/>
      <c r="J330" s="19">
        <f>[1]Sheet1!P7</f>
        <v>33530000</v>
      </c>
      <c r="K330" s="13">
        <f t="shared" si="10"/>
        <v>33530000</v>
      </c>
      <c r="L330" s="14">
        <f t="shared" si="11"/>
        <v>33530000</v>
      </c>
    </row>
    <row r="331" spans="1:12" ht="13.05" customHeight="1" x14ac:dyDescent="0.3">
      <c r="A331" s="10"/>
      <c r="B331" s="11"/>
      <c r="C331" s="11" t="s">
        <v>37</v>
      </c>
      <c r="D331" s="16">
        <v>0</v>
      </c>
      <c r="E331" s="13"/>
      <c r="F331" s="13"/>
      <c r="G331" s="13"/>
      <c r="H331" s="13"/>
      <c r="I331" s="13"/>
      <c r="J331" s="19">
        <f>[1]Sheet1!P8</f>
        <v>30330000</v>
      </c>
      <c r="K331" s="13">
        <f t="shared" si="10"/>
        <v>30330000</v>
      </c>
      <c r="L331" s="14">
        <f t="shared" si="11"/>
        <v>30330000</v>
      </c>
    </row>
    <row r="332" spans="1:12" ht="13.05" customHeight="1" x14ac:dyDescent="0.3">
      <c r="A332" s="10"/>
      <c r="B332" s="11"/>
      <c r="C332" s="11" t="s">
        <v>38</v>
      </c>
      <c r="D332" s="16">
        <v>0</v>
      </c>
      <c r="E332" s="13"/>
      <c r="F332" s="13"/>
      <c r="G332" s="13"/>
      <c r="H332" s="13"/>
      <c r="I332" s="13"/>
      <c r="J332" s="19">
        <f>[1]Sheet1!P9</f>
        <v>44730000</v>
      </c>
      <c r="K332" s="13">
        <f t="shared" si="10"/>
        <v>44730000</v>
      </c>
      <c r="L332" s="14">
        <f t="shared" si="11"/>
        <v>44730000</v>
      </c>
    </row>
    <row r="333" spans="1:12" ht="13.05" customHeight="1" x14ac:dyDescent="0.3">
      <c r="A333" s="10"/>
      <c r="B333" s="11"/>
      <c r="C333" s="11" t="s">
        <v>39</v>
      </c>
      <c r="D333" s="16">
        <v>0</v>
      </c>
      <c r="E333" s="13"/>
      <c r="F333" s="13"/>
      <c r="G333" s="13"/>
      <c r="H333" s="13"/>
      <c r="I333" s="13"/>
      <c r="J333" s="19">
        <f>[1]Sheet1!P10</f>
        <v>38330000</v>
      </c>
      <c r="K333" s="13">
        <f t="shared" si="10"/>
        <v>38330000</v>
      </c>
      <c r="L333" s="14">
        <f t="shared" si="11"/>
        <v>38330000</v>
      </c>
    </row>
    <row r="334" spans="1:12" ht="13.05" customHeight="1" x14ac:dyDescent="0.3">
      <c r="A334" s="10"/>
      <c r="B334" s="11"/>
      <c r="C334" s="11" t="s">
        <v>40</v>
      </c>
      <c r="D334" s="16">
        <v>0</v>
      </c>
      <c r="E334" s="13"/>
      <c r="F334" s="13"/>
      <c r="G334" s="13"/>
      <c r="H334" s="13"/>
      <c r="I334" s="13"/>
      <c r="J334" s="19">
        <f>[1]Sheet1!P11</f>
        <v>46330000</v>
      </c>
      <c r="K334" s="13">
        <f t="shared" si="10"/>
        <v>46330000</v>
      </c>
      <c r="L334" s="14">
        <f t="shared" si="11"/>
        <v>46330000</v>
      </c>
    </row>
    <row r="335" spans="1:12" ht="13.05" customHeight="1" x14ac:dyDescent="0.3">
      <c r="A335" s="10"/>
      <c r="B335" s="11"/>
      <c r="C335" s="11" t="s">
        <v>41</v>
      </c>
      <c r="D335" s="16">
        <v>0</v>
      </c>
      <c r="E335" s="13"/>
      <c r="F335" s="13"/>
      <c r="G335" s="13"/>
      <c r="H335" s="13"/>
      <c r="I335" s="13"/>
      <c r="J335" s="19">
        <f>[1]Sheet1!P12</f>
        <v>35130000</v>
      </c>
      <c r="K335" s="13">
        <f t="shared" si="10"/>
        <v>35130000</v>
      </c>
      <c r="L335" s="14">
        <f t="shared" si="11"/>
        <v>35130000</v>
      </c>
    </row>
    <row r="336" spans="1:12" ht="13.05" customHeight="1" x14ac:dyDescent="0.3">
      <c r="A336" s="10"/>
      <c r="B336" s="11"/>
      <c r="C336" s="11" t="s">
        <v>42</v>
      </c>
      <c r="D336" s="16">
        <v>0</v>
      </c>
      <c r="E336" s="13"/>
      <c r="F336" s="13"/>
      <c r="G336" s="13"/>
      <c r="H336" s="13"/>
      <c r="I336" s="13"/>
      <c r="J336" s="19">
        <f>[1]Sheet1!P13</f>
        <v>25530000</v>
      </c>
      <c r="K336" s="13">
        <f t="shared" si="10"/>
        <v>25530000</v>
      </c>
      <c r="L336" s="14">
        <f t="shared" si="11"/>
        <v>25530000</v>
      </c>
    </row>
    <row r="337" spans="1:12" ht="13.05" customHeight="1" x14ac:dyDescent="0.3">
      <c r="A337" s="10"/>
      <c r="B337" s="11"/>
      <c r="C337" s="11" t="s">
        <v>43</v>
      </c>
      <c r="D337" s="16">
        <v>0</v>
      </c>
      <c r="E337" s="13"/>
      <c r="F337" s="13"/>
      <c r="G337" s="13"/>
      <c r="H337" s="13"/>
      <c r="I337" s="13"/>
      <c r="J337" s="19">
        <f>[1]Sheet1!P14</f>
        <v>38330000</v>
      </c>
      <c r="K337" s="13">
        <f t="shared" si="10"/>
        <v>38330000</v>
      </c>
      <c r="L337" s="14">
        <f t="shared" si="11"/>
        <v>38330000</v>
      </c>
    </row>
    <row r="338" spans="1:12" ht="13.05" customHeight="1" x14ac:dyDescent="0.3">
      <c r="A338" s="10"/>
      <c r="B338" s="11"/>
      <c r="C338" s="11" t="s">
        <v>44</v>
      </c>
      <c r="D338" s="16">
        <v>0</v>
      </c>
      <c r="E338" s="13"/>
      <c r="F338" s="13"/>
      <c r="G338" s="13"/>
      <c r="H338" s="13"/>
      <c r="I338" s="13"/>
      <c r="J338" s="19">
        <f>[1]Sheet1!P15</f>
        <v>31930000</v>
      </c>
      <c r="K338" s="13">
        <f t="shared" si="10"/>
        <v>31930000</v>
      </c>
      <c r="L338" s="14">
        <f t="shared" si="11"/>
        <v>31930000</v>
      </c>
    </row>
    <row r="339" spans="1:12" ht="13.05" customHeight="1" x14ac:dyDescent="0.3">
      <c r="A339" s="10"/>
      <c r="B339" s="11"/>
      <c r="C339" s="11" t="s">
        <v>45</v>
      </c>
      <c r="D339" s="16">
        <v>0</v>
      </c>
      <c r="E339" s="13"/>
      <c r="F339" s="13"/>
      <c r="G339" s="13"/>
      <c r="H339" s="13"/>
      <c r="I339" s="13"/>
      <c r="J339" s="19">
        <f>[1]Sheet1!P16</f>
        <v>47930000</v>
      </c>
      <c r="K339" s="13">
        <f t="shared" si="10"/>
        <v>47930000</v>
      </c>
      <c r="L339" s="14">
        <f t="shared" si="11"/>
        <v>47930000</v>
      </c>
    </row>
    <row r="340" spans="1:12" ht="13.05" customHeight="1" x14ac:dyDescent="0.3">
      <c r="A340" s="10"/>
      <c r="B340" s="11"/>
      <c r="C340" s="11" t="s">
        <v>46</v>
      </c>
      <c r="D340" s="16">
        <v>0</v>
      </c>
      <c r="E340" s="13"/>
      <c r="F340" s="13"/>
      <c r="G340" s="13"/>
      <c r="H340" s="13"/>
      <c r="I340" s="13"/>
      <c r="J340" s="19">
        <f>[1]Sheet1!P17</f>
        <v>33530000</v>
      </c>
      <c r="K340" s="13">
        <f t="shared" si="10"/>
        <v>33530000</v>
      </c>
      <c r="L340" s="14">
        <f t="shared" si="11"/>
        <v>33530000</v>
      </c>
    </row>
    <row r="341" spans="1:12" ht="13.05" customHeight="1" x14ac:dyDescent="0.3">
      <c r="A341" s="10"/>
      <c r="B341" s="11"/>
      <c r="C341" s="11" t="s">
        <v>47</v>
      </c>
      <c r="D341" s="16">
        <v>0</v>
      </c>
      <c r="E341" s="13"/>
      <c r="F341" s="13"/>
      <c r="G341" s="13"/>
      <c r="H341" s="13"/>
      <c r="I341" s="13"/>
      <c r="J341" s="19">
        <f>[1]Sheet1!P18</f>
        <v>30330000</v>
      </c>
      <c r="K341" s="13">
        <f t="shared" si="10"/>
        <v>30330000</v>
      </c>
      <c r="L341" s="14">
        <f t="shared" si="11"/>
        <v>30330000</v>
      </c>
    </row>
    <row r="342" spans="1:12" ht="13.05" customHeight="1" x14ac:dyDescent="0.3">
      <c r="A342" s="10"/>
      <c r="B342" s="11"/>
      <c r="C342" s="11" t="s">
        <v>48</v>
      </c>
      <c r="D342" s="16">
        <v>0</v>
      </c>
      <c r="E342" s="13"/>
      <c r="F342" s="13"/>
      <c r="G342" s="13"/>
      <c r="H342" s="13"/>
      <c r="I342" s="13"/>
      <c r="J342" s="19">
        <f>[1]Sheet1!P19</f>
        <v>36730000</v>
      </c>
      <c r="K342" s="13">
        <f t="shared" si="10"/>
        <v>36730000</v>
      </c>
      <c r="L342" s="14">
        <f t="shared" si="11"/>
        <v>36730000</v>
      </c>
    </row>
    <row r="343" spans="1:12" ht="13.05" customHeight="1" x14ac:dyDescent="0.3">
      <c r="A343" s="10"/>
      <c r="B343" s="11"/>
      <c r="C343" s="11" t="s">
        <v>49</v>
      </c>
      <c r="D343" s="16">
        <v>0</v>
      </c>
      <c r="E343" s="13"/>
      <c r="F343" s="13"/>
      <c r="G343" s="13"/>
      <c r="H343" s="13"/>
      <c r="I343" s="13"/>
      <c r="J343" s="19">
        <f>[1]Sheet1!P20</f>
        <v>31930000</v>
      </c>
      <c r="K343" s="13">
        <f t="shared" si="10"/>
        <v>31930000</v>
      </c>
      <c r="L343" s="14">
        <f t="shared" si="11"/>
        <v>31930000</v>
      </c>
    </row>
    <row r="344" spans="1:12" ht="13.05" customHeight="1" x14ac:dyDescent="0.3">
      <c r="A344" s="10"/>
      <c r="B344" s="11"/>
      <c r="C344" s="11" t="s">
        <v>50</v>
      </c>
      <c r="D344" s="16">
        <v>0</v>
      </c>
      <c r="E344" s="13"/>
      <c r="F344" s="13"/>
      <c r="G344" s="13"/>
      <c r="H344" s="13"/>
      <c r="I344" s="13"/>
      <c r="J344" s="19">
        <f>[1]Sheet1!P21</f>
        <v>38330000</v>
      </c>
      <c r="K344" s="13">
        <f t="shared" si="10"/>
        <v>38330000</v>
      </c>
      <c r="L344" s="14">
        <f t="shared" si="11"/>
        <v>38330000</v>
      </c>
    </row>
    <row r="345" spans="1:12" ht="13.05" customHeight="1" x14ac:dyDescent="0.3">
      <c r="A345" s="10"/>
      <c r="B345" s="11"/>
      <c r="C345" s="11" t="s">
        <v>51</v>
      </c>
      <c r="D345" s="16">
        <v>0</v>
      </c>
      <c r="E345" s="13"/>
      <c r="F345" s="13"/>
      <c r="G345" s="13"/>
      <c r="H345" s="13"/>
      <c r="I345" s="13"/>
      <c r="J345" s="19">
        <f>[1]Sheet1!P22</f>
        <v>30330000</v>
      </c>
      <c r="K345" s="13">
        <f t="shared" si="10"/>
        <v>30330000</v>
      </c>
      <c r="L345" s="14">
        <f t="shared" si="11"/>
        <v>30330000</v>
      </c>
    </row>
    <row r="346" spans="1:12" ht="13.05" customHeight="1" x14ac:dyDescent="0.3">
      <c r="A346" s="10"/>
      <c r="B346" s="11"/>
      <c r="C346" s="11" t="s">
        <v>52</v>
      </c>
      <c r="D346" s="16">
        <v>0</v>
      </c>
      <c r="E346" s="13"/>
      <c r="F346" s="13"/>
      <c r="G346" s="13"/>
      <c r="H346" s="13"/>
      <c r="I346" s="13"/>
      <c r="J346" s="19">
        <f>[1]Sheet1!P23</f>
        <v>39930000</v>
      </c>
      <c r="K346" s="13">
        <f t="shared" si="10"/>
        <v>39930000</v>
      </c>
      <c r="L346" s="14">
        <f t="shared" si="11"/>
        <v>39930000</v>
      </c>
    </row>
    <row r="347" spans="1:12" ht="13.05" customHeight="1" x14ac:dyDescent="0.3">
      <c r="A347" s="10"/>
      <c r="B347" s="11"/>
      <c r="C347" s="11" t="s">
        <v>53</v>
      </c>
      <c r="D347" s="16">
        <v>0</v>
      </c>
      <c r="E347" s="13"/>
      <c r="F347" s="13"/>
      <c r="G347" s="13"/>
      <c r="H347" s="13"/>
      <c r="I347" s="13"/>
      <c r="J347" s="19">
        <f>[1]Sheet1!P24</f>
        <v>28730000</v>
      </c>
      <c r="K347" s="13">
        <f t="shared" si="10"/>
        <v>28730000</v>
      </c>
      <c r="L347" s="14">
        <f t="shared" si="11"/>
        <v>28730000</v>
      </c>
    </row>
    <row r="348" spans="1:12" ht="13.05" customHeight="1" x14ac:dyDescent="0.3">
      <c r="A348" s="10"/>
      <c r="B348" s="11"/>
      <c r="C348" s="11" t="s">
        <v>54</v>
      </c>
      <c r="D348" s="16">
        <v>0</v>
      </c>
      <c r="E348" s="13"/>
      <c r="F348" s="13"/>
      <c r="G348" s="13"/>
      <c r="H348" s="13"/>
      <c r="I348" s="13"/>
      <c r="J348" s="19">
        <f>[1]Sheet1!P25</f>
        <v>44730000</v>
      </c>
      <c r="K348" s="13">
        <f t="shared" si="10"/>
        <v>44730000</v>
      </c>
      <c r="L348" s="14">
        <f t="shared" si="11"/>
        <v>44730000</v>
      </c>
    </row>
    <row r="349" spans="1:12" ht="13.05" customHeight="1" x14ac:dyDescent="0.3">
      <c r="A349" s="10"/>
      <c r="B349" s="11"/>
      <c r="C349" s="11" t="s">
        <v>55</v>
      </c>
      <c r="D349" s="16">
        <v>0</v>
      </c>
      <c r="E349" s="13"/>
      <c r="F349" s="13"/>
      <c r="G349" s="13"/>
      <c r="H349" s="13"/>
      <c r="I349" s="13"/>
      <c r="J349" s="19">
        <f>[1]Sheet1!P26</f>
        <v>33530000</v>
      </c>
      <c r="K349" s="13">
        <f t="shared" si="10"/>
        <v>33530000</v>
      </c>
      <c r="L349" s="14">
        <f t="shared" si="11"/>
        <v>33530000</v>
      </c>
    </row>
    <row r="350" spans="1:12" ht="13.05" customHeight="1" x14ac:dyDescent="0.3">
      <c r="A350" s="10"/>
      <c r="B350" s="11"/>
      <c r="C350" s="11" t="s">
        <v>56</v>
      </c>
      <c r="D350" s="16">
        <v>0</v>
      </c>
      <c r="E350" s="13"/>
      <c r="F350" s="13"/>
      <c r="G350" s="13"/>
      <c r="H350" s="13"/>
      <c r="I350" s="13"/>
      <c r="J350" s="19">
        <f>[1]Sheet1!P27</f>
        <v>31930000</v>
      </c>
      <c r="K350" s="13">
        <f t="shared" si="10"/>
        <v>31930000</v>
      </c>
      <c r="L350" s="14">
        <f t="shared" si="11"/>
        <v>31930000</v>
      </c>
    </row>
    <row r="351" spans="1:12" ht="13.05" customHeight="1" x14ac:dyDescent="0.3">
      <c r="A351" s="10"/>
      <c r="B351" s="11"/>
      <c r="C351" s="11" t="s">
        <v>57</v>
      </c>
      <c r="D351" s="16">
        <v>0</v>
      </c>
      <c r="E351" s="13"/>
      <c r="F351" s="13"/>
      <c r="G351" s="13"/>
      <c r="H351" s="13"/>
      <c r="I351" s="13"/>
      <c r="J351" s="19">
        <f>[1]Sheet1!P28</f>
        <v>35130000</v>
      </c>
      <c r="K351" s="13">
        <f t="shared" si="10"/>
        <v>35130000</v>
      </c>
      <c r="L351" s="14">
        <f t="shared" si="11"/>
        <v>35130000</v>
      </c>
    </row>
    <row r="352" spans="1:12" ht="13.05" customHeight="1" x14ac:dyDescent="0.3">
      <c r="A352" s="10"/>
      <c r="B352" s="11"/>
      <c r="C352" s="11" t="s">
        <v>58</v>
      </c>
      <c r="D352" s="16">
        <v>0</v>
      </c>
      <c r="E352" s="13"/>
      <c r="F352" s="13"/>
      <c r="G352" s="13"/>
      <c r="H352" s="13"/>
      <c r="I352" s="13"/>
      <c r="J352" s="19">
        <f>[1]Sheet1!P29</f>
        <v>35130000</v>
      </c>
      <c r="K352" s="13">
        <f t="shared" si="10"/>
        <v>35130000</v>
      </c>
      <c r="L352" s="14">
        <f t="shared" si="11"/>
        <v>35130000</v>
      </c>
    </row>
    <row r="353" spans="1:12" ht="13.05" customHeight="1" x14ac:dyDescent="0.3">
      <c r="A353" s="10"/>
      <c r="B353" s="11"/>
      <c r="C353" s="11" t="s">
        <v>59</v>
      </c>
      <c r="D353" s="16">
        <v>0</v>
      </c>
      <c r="E353" s="13"/>
      <c r="F353" s="13"/>
      <c r="G353" s="13"/>
      <c r="H353" s="13"/>
      <c r="I353" s="13"/>
      <c r="J353" s="19">
        <f>[1]Sheet1!P30</f>
        <v>39930000</v>
      </c>
      <c r="K353" s="13">
        <f t="shared" si="10"/>
        <v>39930000</v>
      </c>
      <c r="L353" s="14">
        <f t="shared" si="11"/>
        <v>39930000</v>
      </c>
    </row>
    <row r="354" spans="1:12" ht="13.05" customHeight="1" x14ac:dyDescent="0.3">
      <c r="A354" s="10"/>
      <c r="B354" s="11"/>
      <c r="C354" s="11" t="s">
        <v>60</v>
      </c>
      <c r="D354" s="16">
        <v>0</v>
      </c>
      <c r="E354" s="13"/>
      <c r="F354" s="13"/>
      <c r="G354" s="13"/>
      <c r="H354" s="13"/>
      <c r="I354" s="13"/>
      <c r="J354" s="19">
        <f>[1]Sheet1!P31</f>
        <v>47930000</v>
      </c>
      <c r="K354" s="13">
        <f t="shared" si="10"/>
        <v>47930000</v>
      </c>
      <c r="L354" s="14">
        <f t="shared" si="11"/>
        <v>47930000</v>
      </c>
    </row>
    <row r="355" spans="1:12" ht="13.05" customHeight="1" x14ac:dyDescent="0.3">
      <c r="A355" s="10"/>
      <c r="B355" s="11"/>
      <c r="C355" s="11" t="s">
        <v>61</v>
      </c>
      <c r="D355" s="16">
        <v>0</v>
      </c>
      <c r="E355" s="13"/>
      <c r="F355" s="13"/>
      <c r="G355" s="13"/>
      <c r="H355" s="13"/>
      <c r="I355" s="13"/>
      <c r="J355" s="19">
        <f>[1]Sheet1!P32</f>
        <v>49530000</v>
      </c>
      <c r="K355" s="13">
        <f t="shared" si="10"/>
        <v>49530000</v>
      </c>
      <c r="L355" s="14">
        <f t="shared" si="11"/>
        <v>49530000</v>
      </c>
    </row>
    <row r="356" spans="1:12" ht="13.05" customHeight="1" x14ac:dyDescent="0.3">
      <c r="A356" s="10">
        <v>24</v>
      </c>
      <c r="B356" s="11" t="s">
        <v>98</v>
      </c>
      <c r="C356" s="11" t="s">
        <v>99</v>
      </c>
      <c r="D356" s="13">
        <v>63400000</v>
      </c>
      <c r="E356" s="13">
        <v>63400000</v>
      </c>
      <c r="F356" s="13"/>
      <c r="G356" s="13"/>
      <c r="H356" s="13"/>
      <c r="I356" s="13"/>
      <c r="J356" s="13"/>
      <c r="K356" s="13">
        <f t="shared" si="10"/>
        <v>63400000</v>
      </c>
      <c r="L356" s="14">
        <f t="shared" si="11"/>
        <v>0</v>
      </c>
    </row>
    <row r="357" spans="1:12" ht="13.05" customHeight="1" x14ac:dyDescent="0.3">
      <c r="A357" s="10"/>
      <c r="B357" s="11"/>
      <c r="C357" s="11" t="s">
        <v>35</v>
      </c>
      <c r="D357" s="16">
        <v>0</v>
      </c>
      <c r="E357" s="13"/>
      <c r="F357" s="13"/>
      <c r="G357" s="13"/>
      <c r="H357" s="13"/>
      <c r="I357" s="13"/>
      <c r="J357" s="19">
        <f>[1]Sheet1!AB6</f>
        <v>10775000</v>
      </c>
      <c r="K357" s="13">
        <f t="shared" si="10"/>
        <v>10775000</v>
      </c>
      <c r="L357" s="14">
        <f t="shared" si="11"/>
        <v>10775000</v>
      </c>
    </row>
    <row r="358" spans="1:12" ht="13.05" customHeight="1" x14ac:dyDescent="0.3">
      <c r="A358" s="10"/>
      <c r="B358" s="11"/>
      <c r="C358" s="11" t="s">
        <v>36</v>
      </c>
      <c r="D358" s="16">
        <v>0</v>
      </c>
      <c r="E358" s="13"/>
      <c r="F358" s="13"/>
      <c r="G358" s="13"/>
      <c r="H358" s="13"/>
      <c r="I358" s="13"/>
      <c r="J358" s="19">
        <f>[1]Sheet1!AB7</f>
        <v>10775000</v>
      </c>
      <c r="K358" s="13">
        <f t="shared" si="10"/>
        <v>10775000</v>
      </c>
      <c r="L358" s="14">
        <f t="shared" si="11"/>
        <v>10775000</v>
      </c>
    </row>
    <row r="359" spans="1:12" ht="13.05" customHeight="1" x14ac:dyDescent="0.3">
      <c r="A359" s="10"/>
      <c r="B359" s="11"/>
      <c r="C359" s="11" t="s">
        <v>37</v>
      </c>
      <c r="D359" s="16">
        <v>0</v>
      </c>
      <c r="E359" s="13"/>
      <c r="F359" s="13"/>
      <c r="G359" s="13"/>
      <c r="H359" s="13"/>
      <c r="I359" s="13"/>
      <c r="J359" s="19">
        <f>[1]Sheet1!AB8</f>
        <v>10775000</v>
      </c>
      <c r="K359" s="13">
        <f t="shared" si="10"/>
        <v>10775000</v>
      </c>
      <c r="L359" s="14">
        <f t="shared" si="11"/>
        <v>10775000</v>
      </c>
    </row>
    <row r="360" spans="1:12" ht="13.05" customHeight="1" x14ac:dyDescent="0.3">
      <c r="A360" s="10"/>
      <c r="B360" s="11"/>
      <c r="C360" s="11" t="s">
        <v>38</v>
      </c>
      <c r="D360" s="16">
        <v>0</v>
      </c>
      <c r="E360" s="13"/>
      <c r="F360" s="13"/>
      <c r="G360" s="13"/>
      <c r="H360" s="13"/>
      <c r="I360" s="13"/>
      <c r="J360" s="19">
        <f>[1]Sheet1!AB9</f>
        <v>10775000</v>
      </c>
      <c r="K360" s="13">
        <f t="shared" si="10"/>
        <v>10775000</v>
      </c>
      <c r="L360" s="14">
        <f t="shared" si="11"/>
        <v>10775000</v>
      </c>
    </row>
    <row r="361" spans="1:12" ht="13.05" customHeight="1" x14ac:dyDescent="0.3">
      <c r="A361" s="10"/>
      <c r="B361" s="11"/>
      <c r="C361" s="11" t="s">
        <v>39</v>
      </c>
      <c r="D361" s="16">
        <v>0</v>
      </c>
      <c r="E361" s="13"/>
      <c r="F361" s="13"/>
      <c r="G361" s="13"/>
      <c r="H361" s="13"/>
      <c r="I361" s="13"/>
      <c r="J361" s="19">
        <f>[1]Sheet1!AB10</f>
        <v>10775000</v>
      </c>
      <c r="K361" s="13">
        <f t="shared" si="10"/>
        <v>10775000</v>
      </c>
      <c r="L361" s="14">
        <f t="shared" si="11"/>
        <v>10775000</v>
      </c>
    </row>
    <row r="362" spans="1:12" ht="13.05" customHeight="1" x14ac:dyDescent="0.3">
      <c r="A362" s="10"/>
      <c r="B362" s="11"/>
      <c r="C362" s="11" t="s">
        <v>40</v>
      </c>
      <c r="D362" s="16">
        <v>0</v>
      </c>
      <c r="E362" s="13"/>
      <c r="F362" s="13"/>
      <c r="G362" s="13"/>
      <c r="H362" s="13"/>
      <c r="I362" s="13"/>
      <c r="J362" s="19">
        <f>[1]Sheet1!AB11</f>
        <v>10775000</v>
      </c>
      <c r="K362" s="13">
        <f t="shared" si="10"/>
        <v>10775000</v>
      </c>
      <c r="L362" s="14">
        <f t="shared" si="11"/>
        <v>10775000</v>
      </c>
    </row>
    <row r="363" spans="1:12" ht="13.05" customHeight="1" x14ac:dyDescent="0.3">
      <c r="A363" s="10"/>
      <c r="B363" s="11"/>
      <c r="C363" s="11" t="s">
        <v>41</v>
      </c>
      <c r="D363" s="16">
        <v>0</v>
      </c>
      <c r="E363" s="13"/>
      <c r="F363" s="13"/>
      <c r="G363" s="13"/>
      <c r="H363" s="13"/>
      <c r="I363" s="13"/>
      <c r="J363" s="19">
        <f>[1]Sheet1!AB12</f>
        <v>10775000</v>
      </c>
      <c r="K363" s="13">
        <f t="shared" si="10"/>
        <v>10775000</v>
      </c>
      <c r="L363" s="14">
        <f t="shared" si="11"/>
        <v>10775000</v>
      </c>
    </row>
    <row r="364" spans="1:12" ht="13.05" customHeight="1" x14ac:dyDescent="0.3">
      <c r="A364" s="10"/>
      <c r="B364" s="11"/>
      <c r="C364" s="11" t="s">
        <v>42</v>
      </c>
      <c r="D364" s="16">
        <v>0</v>
      </c>
      <c r="E364" s="13"/>
      <c r="F364" s="13"/>
      <c r="G364" s="13"/>
      <c r="H364" s="13"/>
      <c r="I364" s="13"/>
      <c r="J364" s="19">
        <f>[1]Sheet1!AB13</f>
        <v>10775000</v>
      </c>
      <c r="K364" s="13">
        <f t="shared" si="10"/>
        <v>10775000</v>
      </c>
      <c r="L364" s="14">
        <f t="shared" si="11"/>
        <v>10775000</v>
      </c>
    </row>
    <row r="365" spans="1:12" ht="13.05" customHeight="1" x14ac:dyDescent="0.3">
      <c r="A365" s="10"/>
      <c r="B365" s="11"/>
      <c r="C365" s="11" t="s">
        <v>43</v>
      </c>
      <c r="D365" s="16">
        <v>0</v>
      </c>
      <c r="E365" s="13"/>
      <c r="F365" s="13"/>
      <c r="G365" s="13"/>
      <c r="H365" s="13"/>
      <c r="I365" s="13"/>
      <c r="J365" s="19">
        <f>[1]Sheet1!AB14</f>
        <v>10775000</v>
      </c>
      <c r="K365" s="13">
        <f t="shared" si="10"/>
        <v>10775000</v>
      </c>
      <c r="L365" s="14">
        <f t="shared" si="11"/>
        <v>10775000</v>
      </c>
    </row>
    <row r="366" spans="1:12" ht="13.05" customHeight="1" x14ac:dyDescent="0.3">
      <c r="A366" s="10"/>
      <c r="B366" s="11"/>
      <c r="C366" s="11" t="s">
        <v>44</v>
      </c>
      <c r="D366" s="16">
        <v>0</v>
      </c>
      <c r="E366" s="13"/>
      <c r="F366" s="13"/>
      <c r="G366" s="13"/>
      <c r="H366" s="13"/>
      <c r="I366" s="13"/>
      <c r="J366" s="19">
        <f>[1]Sheet1!AB15</f>
        <v>10775000</v>
      </c>
      <c r="K366" s="13">
        <f t="shared" si="10"/>
        <v>10775000</v>
      </c>
      <c r="L366" s="14">
        <f t="shared" si="11"/>
        <v>10775000</v>
      </c>
    </row>
    <row r="367" spans="1:12" ht="13.05" customHeight="1" x14ac:dyDescent="0.3">
      <c r="A367" s="10"/>
      <c r="B367" s="11"/>
      <c r="C367" s="11" t="s">
        <v>45</v>
      </c>
      <c r="D367" s="16">
        <v>0</v>
      </c>
      <c r="E367" s="13"/>
      <c r="F367" s="13"/>
      <c r="G367" s="13"/>
      <c r="H367" s="13"/>
      <c r="I367" s="13"/>
      <c r="J367" s="19">
        <f>[1]Sheet1!AB16</f>
        <v>10775000</v>
      </c>
      <c r="K367" s="13">
        <f t="shared" si="10"/>
        <v>10775000</v>
      </c>
      <c r="L367" s="14">
        <f t="shared" si="11"/>
        <v>10775000</v>
      </c>
    </row>
    <row r="368" spans="1:12" ht="13.05" customHeight="1" x14ac:dyDescent="0.3">
      <c r="A368" s="10"/>
      <c r="B368" s="11"/>
      <c r="C368" s="11" t="s">
        <v>46</v>
      </c>
      <c r="D368" s="16">
        <v>0</v>
      </c>
      <c r="E368" s="13"/>
      <c r="F368" s="13"/>
      <c r="G368" s="13"/>
      <c r="H368" s="13"/>
      <c r="I368" s="13"/>
      <c r="J368" s="19">
        <f>[1]Sheet1!AB17</f>
        <v>10775000</v>
      </c>
      <c r="K368" s="13">
        <f t="shared" si="10"/>
        <v>10775000</v>
      </c>
      <c r="L368" s="14">
        <f t="shared" si="11"/>
        <v>10775000</v>
      </c>
    </row>
    <row r="369" spans="1:12" ht="13.05" customHeight="1" x14ac:dyDescent="0.3">
      <c r="A369" s="10"/>
      <c r="B369" s="11"/>
      <c r="C369" s="11" t="s">
        <v>47</v>
      </c>
      <c r="D369" s="16">
        <v>0</v>
      </c>
      <c r="E369" s="13"/>
      <c r="F369" s="13"/>
      <c r="G369" s="13"/>
      <c r="H369" s="13"/>
      <c r="I369" s="13"/>
      <c r="J369" s="19">
        <f>[1]Sheet1!AB18</f>
        <v>10775000</v>
      </c>
      <c r="K369" s="13">
        <f t="shared" si="10"/>
        <v>10775000</v>
      </c>
      <c r="L369" s="14">
        <f t="shared" si="11"/>
        <v>10775000</v>
      </c>
    </row>
    <row r="370" spans="1:12" ht="13.05" customHeight="1" x14ac:dyDescent="0.3">
      <c r="A370" s="10"/>
      <c r="B370" s="11"/>
      <c r="C370" s="11" t="s">
        <v>48</v>
      </c>
      <c r="D370" s="16">
        <v>0</v>
      </c>
      <c r="E370" s="13"/>
      <c r="F370" s="13"/>
      <c r="G370" s="13"/>
      <c r="H370" s="13"/>
      <c r="I370" s="13"/>
      <c r="J370" s="19">
        <f>[1]Sheet1!AB19</f>
        <v>10775000</v>
      </c>
      <c r="K370" s="13">
        <f t="shared" si="10"/>
        <v>10775000</v>
      </c>
      <c r="L370" s="14">
        <f t="shared" si="11"/>
        <v>10775000</v>
      </c>
    </row>
    <row r="371" spans="1:12" ht="13.05" customHeight="1" x14ac:dyDescent="0.3">
      <c r="A371" s="10"/>
      <c r="B371" s="11"/>
      <c r="C371" s="11" t="s">
        <v>49</v>
      </c>
      <c r="D371" s="16">
        <v>0</v>
      </c>
      <c r="E371" s="13"/>
      <c r="F371" s="13"/>
      <c r="G371" s="13"/>
      <c r="H371" s="13"/>
      <c r="I371" s="13"/>
      <c r="J371" s="19">
        <f>[1]Sheet1!AB20</f>
        <v>10775000</v>
      </c>
      <c r="K371" s="13">
        <f t="shared" si="10"/>
        <v>10775000</v>
      </c>
      <c r="L371" s="14">
        <f t="shared" si="11"/>
        <v>10775000</v>
      </c>
    </row>
    <row r="372" spans="1:12" ht="13.05" customHeight="1" x14ac:dyDescent="0.3">
      <c r="A372" s="10"/>
      <c r="B372" s="11"/>
      <c r="C372" s="11" t="s">
        <v>50</v>
      </c>
      <c r="D372" s="16">
        <v>0</v>
      </c>
      <c r="E372" s="13"/>
      <c r="F372" s="13"/>
      <c r="G372" s="13"/>
      <c r="H372" s="13"/>
      <c r="I372" s="13"/>
      <c r="J372" s="19">
        <f>[1]Sheet1!AB21</f>
        <v>10775000</v>
      </c>
      <c r="K372" s="13">
        <f t="shared" si="10"/>
        <v>10775000</v>
      </c>
      <c r="L372" s="14">
        <f t="shared" si="11"/>
        <v>10775000</v>
      </c>
    </row>
    <row r="373" spans="1:12" ht="13.05" customHeight="1" x14ac:dyDescent="0.3">
      <c r="A373" s="10"/>
      <c r="B373" s="11"/>
      <c r="C373" s="11" t="s">
        <v>51</v>
      </c>
      <c r="D373" s="16">
        <v>0</v>
      </c>
      <c r="E373" s="13"/>
      <c r="F373" s="13"/>
      <c r="G373" s="13"/>
      <c r="H373" s="13"/>
      <c r="I373" s="13"/>
      <c r="J373" s="19">
        <f>[1]Sheet1!AB22</f>
        <v>10775000</v>
      </c>
      <c r="K373" s="13">
        <f t="shared" si="10"/>
        <v>10775000</v>
      </c>
      <c r="L373" s="14">
        <f t="shared" si="11"/>
        <v>10775000</v>
      </c>
    </row>
    <row r="374" spans="1:12" ht="13.05" customHeight="1" x14ac:dyDescent="0.3">
      <c r="A374" s="10"/>
      <c r="B374" s="11"/>
      <c r="C374" s="11" t="s">
        <v>52</v>
      </c>
      <c r="D374" s="16">
        <v>0</v>
      </c>
      <c r="E374" s="13"/>
      <c r="F374" s="13"/>
      <c r="G374" s="13"/>
      <c r="H374" s="13"/>
      <c r="I374" s="13"/>
      <c r="J374" s="19">
        <f>[1]Sheet1!AB23</f>
        <v>10775000</v>
      </c>
      <c r="K374" s="13">
        <f t="shared" si="10"/>
        <v>10775000</v>
      </c>
      <c r="L374" s="14">
        <f t="shared" si="11"/>
        <v>10775000</v>
      </c>
    </row>
    <row r="375" spans="1:12" ht="13.05" customHeight="1" x14ac:dyDescent="0.3">
      <c r="A375" s="10"/>
      <c r="B375" s="11"/>
      <c r="C375" s="11" t="s">
        <v>53</v>
      </c>
      <c r="D375" s="16">
        <v>0</v>
      </c>
      <c r="E375" s="13"/>
      <c r="F375" s="13"/>
      <c r="G375" s="13"/>
      <c r="H375" s="13"/>
      <c r="I375" s="13"/>
      <c r="J375" s="19">
        <f>[1]Sheet1!AB24</f>
        <v>10775000</v>
      </c>
      <c r="K375" s="13">
        <f t="shared" si="10"/>
        <v>10775000</v>
      </c>
      <c r="L375" s="14">
        <f t="shared" si="11"/>
        <v>10775000</v>
      </c>
    </row>
    <row r="376" spans="1:12" ht="13.05" customHeight="1" x14ac:dyDescent="0.3">
      <c r="A376" s="10"/>
      <c r="B376" s="11"/>
      <c r="C376" s="11" t="s">
        <v>54</v>
      </c>
      <c r="D376" s="16">
        <v>0</v>
      </c>
      <c r="E376" s="13"/>
      <c r="F376" s="13"/>
      <c r="G376" s="13"/>
      <c r="H376" s="13"/>
      <c r="I376" s="13"/>
      <c r="J376" s="19">
        <f>[1]Sheet1!AB25</f>
        <v>10775000</v>
      </c>
      <c r="K376" s="13">
        <f t="shared" si="10"/>
        <v>10775000</v>
      </c>
      <c r="L376" s="14">
        <f t="shared" si="11"/>
        <v>10775000</v>
      </c>
    </row>
    <row r="377" spans="1:12" ht="13.05" customHeight="1" x14ac:dyDescent="0.3">
      <c r="A377" s="10"/>
      <c r="B377" s="11"/>
      <c r="C377" s="11" t="s">
        <v>55</v>
      </c>
      <c r="D377" s="16">
        <v>0</v>
      </c>
      <c r="E377" s="13"/>
      <c r="F377" s="13"/>
      <c r="G377" s="13"/>
      <c r="H377" s="13"/>
      <c r="I377" s="13"/>
      <c r="J377" s="19">
        <f>[1]Sheet1!AB26</f>
        <v>10775000</v>
      </c>
      <c r="K377" s="13">
        <f t="shared" si="10"/>
        <v>10775000</v>
      </c>
      <c r="L377" s="14">
        <f t="shared" si="11"/>
        <v>10775000</v>
      </c>
    </row>
    <row r="378" spans="1:12" ht="13.05" customHeight="1" x14ac:dyDescent="0.3">
      <c r="A378" s="10"/>
      <c r="B378" s="11"/>
      <c r="C378" s="11" t="s">
        <v>56</v>
      </c>
      <c r="D378" s="16">
        <v>0</v>
      </c>
      <c r="E378" s="13"/>
      <c r="F378" s="13"/>
      <c r="G378" s="13"/>
      <c r="H378" s="13"/>
      <c r="I378" s="13"/>
      <c r="J378" s="19">
        <f>[1]Sheet1!AB27</f>
        <v>10775000</v>
      </c>
      <c r="K378" s="13">
        <f t="shared" si="10"/>
        <v>10775000</v>
      </c>
      <c r="L378" s="14">
        <f t="shared" si="11"/>
        <v>10775000</v>
      </c>
    </row>
    <row r="379" spans="1:12" ht="13.05" customHeight="1" x14ac:dyDescent="0.3">
      <c r="A379" s="10"/>
      <c r="B379" s="11"/>
      <c r="C379" s="11" t="s">
        <v>57</v>
      </c>
      <c r="D379" s="16">
        <v>0</v>
      </c>
      <c r="E379" s="13"/>
      <c r="F379" s="13"/>
      <c r="G379" s="13"/>
      <c r="H379" s="13"/>
      <c r="I379" s="13"/>
      <c r="J379" s="19">
        <f>[1]Sheet1!AB28</f>
        <v>10775000</v>
      </c>
      <c r="K379" s="13">
        <f t="shared" si="10"/>
        <v>10775000</v>
      </c>
      <c r="L379" s="14">
        <f t="shared" si="11"/>
        <v>10775000</v>
      </c>
    </row>
    <row r="380" spans="1:12" ht="13.05" customHeight="1" x14ac:dyDescent="0.3">
      <c r="A380" s="10"/>
      <c r="B380" s="11"/>
      <c r="C380" s="11" t="s">
        <v>58</v>
      </c>
      <c r="D380" s="16">
        <v>0</v>
      </c>
      <c r="E380" s="13"/>
      <c r="F380" s="13"/>
      <c r="G380" s="13"/>
      <c r="H380" s="13"/>
      <c r="I380" s="13"/>
      <c r="J380" s="19">
        <f>[1]Sheet1!AB29</f>
        <v>10775000</v>
      </c>
      <c r="K380" s="13">
        <f t="shared" si="10"/>
        <v>10775000</v>
      </c>
      <c r="L380" s="14">
        <f t="shared" si="11"/>
        <v>10775000</v>
      </c>
    </row>
    <row r="381" spans="1:12" ht="13.05" customHeight="1" x14ac:dyDescent="0.3">
      <c r="A381" s="10"/>
      <c r="B381" s="11"/>
      <c r="C381" s="11" t="s">
        <v>59</v>
      </c>
      <c r="D381" s="16">
        <v>0</v>
      </c>
      <c r="E381" s="13"/>
      <c r="F381" s="13"/>
      <c r="G381" s="13"/>
      <c r="H381" s="13"/>
      <c r="I381" s="13"/>
      <c r="J381" s="19">
        <f>[1]Sheet1!AB30</f>
        <v>10775000</v>
      </c>
      <c r="K381" s="13">
        <f t="shared" si="10"/>
        <v>10775000</v>
      </c>
      <c r="L381" s="14">
        <f t="shared" si="11"/>
        <v>10775000</v>
      </c>
    </row>
    <row r="382" spans="1:12" ht="13.05" customHeight="1" x14ac:dyDescent="0.3">
      <c r="A382" s="10"/>
      <c r="B382" s="11"/>
      <c r="C382" s="11" t="s">
        <v>60</v>
      </c>
      <c r="D382" s="16">
        <v>0</v>
      </c>
      <c r="E382" s="13"/>
      <c r="F382" s="13"/>
      <c r="G382" s="13"/>
      <c r="H382" s="13"/>
      <c r="I382" s="13"/>
      <c r="J382" s="19">
        <f>[1]Sheet1!AB31</f>
        <v>10775000</v>
      </c>
      <c r="K382" s="13">
        <f t="shared" si="10"/>
        <v>10775000</v>
      </c>
      <c r="L382" s="14">
        <f t="shared" si="11"/>
        <v>10775000</v>
      </c>
    </row>
    <row r="383" spans="1:12" ht="13.05" customHeight="1" x14ac:dyDescent="0.3">
      <c r="A383" s="10"/>
      <c r="B383" s="11"/>
      <c r="C383" s="11" t="s">
        <v>61</v>
      </c>
      <c r="D383" s="16">
        <v>0</v>
      </c>
      <c r="E383" s="13"/>
      <c r="F383" s="13"/>
      <c r="G383" s="13"/>
      <c r="H383" s="13"/>
      <c r="I383" s="13"/>
      <c r="J383" s="19">
        <f>[1]Sheet1!AB32</f>
        <v>10775000</v>
      </c>
      <c r="K383" s="13">
        <f t="shared" si="10"/>
        <v>10775000</v>
      </c>
      <c r="L383" s="14">
        <f t="shared" si="11"/>
        <v>10775000</v>
      </c>
    </row>
    <row r="384" spans="1:12" ht="13.05" customHeight="1" x14ac:dyDescent="0.3">
      <c r="A384" s="10">
        <v>25</v>
      </c>
      <c r="B384" s="11" t="s">
        <v>100</v>
      </c>
      <c r="C384" s="11" t="s">
        <v>101</v>
      </c>
      <c r="D384" s="13">
        <v>353500000</v>
      </c>
      <c r="E384" s="13">
        <f>353500000</f>
        <v>353500000</v>
      </c>
      <c r="F384" s="13"/>
      <c r="G384" s="13"/>
      <c r="H384" s="13"/>
      <c r="I384" s="13"/>
      <c r="J384" s="13">
        <f>15000000+27000000+13500000+20000000</f>
        <v>75500000</v>
      </c>
      <c r="K384" s="13">
        <f t="shared" si="10"/>
        <v>429000000</v>
      </c>
      <c r="L384" s="14">
        <f t="shared" si="11"/>
        <v>75500000</v>
      </c>
    </row>
    <row r="385" spans="1:12" ht="13.05" customHeight="1" x14ac:dyDescent="0.3">
      <c r="A385" s="10"/>
      <c r="B385" s="11"/>
      <c r="C385" s="11" t="s">
        <v>35</v>
      </c>
      <c r="D385" s="16">
        <v>0</v>
      </c>
      <c r="E385" s="13"/>
      <c r="F385" s="13"/>
      <c r="G385" s="13"/>
      <c r="H385" s="13"/>
      <c r="I385" s="13"/>
      <c r="J385" s="19">
        <f>[1]Sheet1!Z6</f>
        <v>53250000</v>
      </c>
      <c r="K385" s="13">
        <f t="shared" si="10"/>
        <v>53250000</v>
      </c>
      <c r="L385" s="14">
        <f t="shared" si="11"/>
        <v>53250000</v>
      </c>
    </row>
    <row r="386" spans="1:12" ht="13.05" customHeight="1" x14ac:dyDescent="0.3">
      <c r="A386" s="10"/>
      <c r="B386" s="11"/>
      <c r="C386" s="11" t="s">
        <v>36</v>
      </c>
      <c r="D386" s="16">
        <v>0</v>
      </c>
      <c r="E386" s="13"/>
      <c r="F386" s="13"/>
      <c r="G386" s="13"/>
      <c r="H386" s="13"/>
      <c r="I386" s="13"/>
      <c r="J386" s="19">
        <f>[1]Sheet1!Z7</f>
        <v>41550000</v>
      </c>
      <c r="K386" s="13">
        <f t="shared" ref="K386:K449" si="12">SUM(E386:J386)</f>
        <v>41550000</v>
      </c>
      <c r="L386" s="14">
        <f t="shared" si="11"/>
        <v>41550000</v>
      </c>
    </row>
    <row r="387" spans="1:12" ht="13.05" customHeight="1" x14ac:dyDescent="0.3">
      <c r="A387" s="10"/>
      <c r="B387" s="11"/>
      <c r="C387" s="11" t="s">
        <v>37</v>
      </c>
      <c r="D387" s="16">
        <v>0</v>
      </c>
      <c r="E387" s="13"/>
      <c r="F387" s="13"/>
      <c r="G387" s="13"/>
      <c r="H387" s="13"/>
      <c r="I387" s="13"/>
      <c r="J387" s="19">
        <f>[1]Sheet1!Z8</f>
        <v>37650000</v>
      </c>
      <c r="K387" s="13">
        <f t="shared" si="12"/>
        <v>37650000</v>
      </c>
      <c r="L387" s="14">
        <f t="shared" si="11"/>
        <v>37650000</v>
      </c>
    </row>
    <row r="388" spans="1:12" ht="13.05" customHeight="1" x14ac:dyDescent="0.3">
      <c r="A388" s="10"/>
      <c r="B388" s="11"/>
      <c r="C388" s="11" t="s">
        <v>38</v>
      </c>
      <c r="D388" s="16">
        <v>0</v>
      </c>
      <c r="E388" s="13"/>
      <c r="F388" s="13"/>
      <c r="G388" s="13"/>
      <c r="H388" s="13"/>
      <c r="I388" s="13"/>
      <c r="J388" s="19">
        <f>[1]Sheet1!Z9</f>
        <v>55200000</v>
      </c>
      <c r="K388" s="13">
        <f t="shared" si="12"/>
        <v>55200000</v>
      </c>
      <c r="L388" s="14">
        <f t="shared" si="11"/>
        <v>55200000</v>
      </c>
    </row>
    <row r="389" spans="1:12" ht="13.05" customHeight="1" x14ac:dyDescent="0.3">
      <c r="A389" s="10"/>
      <c r="B389" s="11"/>
      <c r="C389" s="11" t="s">
        <v>39</v>
      </c>
      <c r="D389" s="16">
        <v>0</v>
      </c>
      <c r="E389" s="13"/>
      <c r="F389" s="13"/>
      <c r="G389" s="13"/>
      <c r="H389" s="13"/>
      <c r="I389" s="13"/>
      <c r="J389" s="19">
        <f>[1]Sheet1!Z10</f>
        <v>48150000</v>
      </c>
      <c r="K389" s="13">
        <f t="shared" si="12"/>
        <v>48150000</v>
      </c>
      <c r="L389" s="14">
        <f t="shared" si="11"/>
        <v>48150000</v>
      </c>
    </row>
    <row r="390" spans="1:12" ht="13.05" customHeight="1" x14ac:dyDescent="0.3">
      <c r="A390" s="10"/>
      <c r="B390" s="11"/>
      <c r="C390" s="11" t="s">
        <v>40</v>
      </c>
      <c r="D390" s="16">
        <v>0</v>
      </c>
      <c r="E390" s="13"/>
      <c r="F390" s="13"/>
      <c r="G390" s="13"/>
      <c r="H390" s="13"/>
      <c r="I390" s="13"/>
      <c r="J390" s="19">
        <f>[1]Sheet1!Z11</f>
        <v>56400000</v>
      </c>
      <c r="K390" s="13">
        <f t="shared" si="12"/>
        <v>56400000</v>
      </c>
      <c r="L390" s="14">
        <f t="shared" si="11"/>
        <v>56400000</v>
      </c>
    </row>
    <row r="391" spans="1:12" ht="13.05" customHeight="1" x14ac:dyDescent="0.3">
      <c r="A391" s="10"/>
      <c r="B391" s="11"/>
      <c r="C391" s="11" t="s">
        <v>41</v>
      </c>
      <c r="D391" s="16">
        <v>0</v>
      </c>
      <c r="E391" s="13"/>
      <c r="F391" s="13"/>
      <c r="G391" s="13"/>
      <c r="H391" s="13"/>
      <c r="I391" s="13"/>
      <c r="J391" s="19">
        <f>[1]Sheet1!Z12</f>
        <v>43500000</v>
      </c>
      <c r="K391" s="13">
        <f t="shared" si="12"/>
        <v>43500000</v>
      </c>
      <c r="L391" s="14">
        <f t="shared" ref="L391:L454" si="13">K391-D391</f>
        <v>43500000</v>
      </c>
    </row>
    <row r="392" spans="1:12" ht="13.05" customHeight="1" x14ac:dyDescent="0.3">
      <c r="A392" s="10"/>
      <c r="B392" s="11"/>
      <c r="C392" s="11" t="s">
        <v>42</v>
      </c>
      <c r="D392" s="16">
        <v>0</v>
      </c>
      <c r="E392" s="13"/>
      <c r="F392" s="13"/>
      <c r="G392" s="13"/>
      <c r="H392" s="13"/>
      <c r="I392" s="13"/>
      <c r="J392" s="19">
        <f>[1]Sheet1!Z13</f>
        <v>31800000</v>
      </c>
      <c r="K392" s="13">
        <f t="shared" si="12"/>
        <v>31800000</v>
      </c>
      <c r="L392" s="14">
        <f t="shared" si="13"/>
        <v>31800000</v>
      </c>
    </row>
    <row r="393" spans="1:12" ht="13.05" customHeight="1" x14ac:dyDescent="0.3">
      <c r="A393" s="10"/>
      <c r="B393" s="11"/>
      <c r="C393" s="11" t="s">
        <v>43</v>
      </c>
      <c r="D393" s="16">
        <v>0</v>
      </c>
      <c r="E393" s="13"/>
      <c r="F393" s="13"/>
      <c r="G393" s="13"/>
      <c r="H393" s="13"/>
      <c r="I393" s="13"/>
      <c r="J393" s="19">
        <f>[1]Sheet1!Z14</f>
        <v>47400000</v>
      </c>
      <c r="K393" s="13">
        <f t="shared" si="12"/>
        <v>47400000</v>
      </c>
      <c r="L393" s="14">
        <f t="shared" si="13"/>
        <v>47400000</v>
      </c>
    </row>
    <row r="394" spans="1:12" ht="13.05" customHeight="1" x14ac:dyDescent="0.3">
      <c r="A394" s="10"/>
      <c r="B394" s="11"/>
      <c r="C394" s="11" t="s">
        <v>44</v>
      </c>
      <c r="D394" s="16">
        <v>0</v>
      </c>
      <c r="E394" s="13"/>
      <c r="F394" s="13"/>
      <c r="G394" s="13"/>
      <c r="H394" s="13"/>
      <c r="I394" s="13"/>
      <c r="J394" s="19">
        <f>[1]Sheet1!Z15</f>
        <v>39600000</v>
      </c>
      <c r="K394" s="13">
        <f t="shared" si="12"/>
        <v>39600000</v>
      </c>
      <c r="L394" s="14">
        <f t="shared" si="13"/>
        <v>39600000</v>
      </c>
    </row>
    <row r="395" spans="1:12" ht="13.05" customHeight="1" x14ac:dyDescent="0.3">
      <c r="A395" s="10"/>
      <c r="B395" s="11"/>
      <c r="C395" s="11" t="s">
        <v>45</v>
      </c>
      <c r="D395" s="16">
        <v>0</v>
      </c>
      <c r="E395" s="13"/>
      <c r="F395" s="13"/>
      <c r="G395" s="13"/>
      <c r="H395" s="13"/>
      <c r="I395" s="13"/>
      <c r="J395" s="19">
        <f>[1]Sheet1!Z16</f>
        <v>58350000</v>
      </c>
      <c r="K395" s="13">
        <f t="shared" si="12"/>
        <v>58350000</v>
      </c>
      <c r="L395" s="14">
        <f t="shared" si="13"/>
        <v>58350000</v>
      </c>
    </row>
    <row r="396" spans="1:12" ht="13.05" customHeight="1" x14ac:dyDescent="0.3">
      <c r="A396" s="10"/>
      <c r="B396" s="11"/>
      <c r="C396" s="11" t="s">
        <v>46</v>
      </c>
      <c r="D396" s="16">
        <v>0</v>
      </c>
      <c r="E396" s="13"/>
      <c r="F396" s="13"/>
      <c r="G396" s="13"/>
      <c r="H396" s="13"/>
      <c r="I396" s="13"/>
      <c r="J396" s="19">
        <f>[1]Sheet1!Z17</f>
        <v>40800000</v>
      </c>
      <c r="K396" s="13">
        <f t="shared" si="12"/>
        <v>40800000</v>
      </c>
      <c r="L396" s="14">
        <f t="shared" si="13"/>
        <v>40800000</v>
      </c>
    </row>
    <row r="397" spans="1:12" ht="13.05" customHeight="1" x14ac:dyDescent="0.3">
      <c r="A397" s="10"/>
      <c r="B397" s="11"/>
      <c r="C397" s="11" t="s">
        <v>47</v>
      </c>
      <c r="D397" s="16">
        <v>0</v>
      </c>
      <c r="E397" s="13"/>
      <c r="F397" s="13"/>
      <c r="G397" s="13"/>
      <c r="H397" s="13"/>
      <c r="I397" s="13"/>
      <c r="J397" s="19">
        <f>[1]Sheet1!Z18</f>
        <v>37650000</v>
      </c>
      <c r="K397" s="13">
        <f t="shared" si="12"/>
        <v>37650000</v>
      </c>
      <c r="L397" s="14">
        <f t="shared" si="13"/>
        <v>37650000</v>
      </c>
    </row>
    <row r="398" spans="1:12" ht="13.05" customHeight="1" x14ac:dyDescent="0.3">
      <c r="A398" s="10"/>
      <c r="B398" s="11"/>
      <c r="C398" s="11" t="s">
        <v>48</v>
      </c>
      <c r="D398" s="16">
        <v>0</v>
      </c>
      <c r="E398" s="13"/>
      <c r="F398" s="13"/>
      <c r="G398" s="13"/>
      <c r="H398" s="13"/>
      <c r="I398" s="13"/>
      <c r="J398" s="19">
        <f>[1]Sheet1!Z19</f>
        <v>45450000</v>
      </c>
      <c r="K398" s="13">
        <f t="shared" si="12"/>
        <v>45450000</v>
      </c>
      <c r="L398" s="14">
        <f t="shared" si="13"/>
        <v>45450000</v>
      </c>
    </row>
    <row r="399" spans="1:12" ht="13.05" customHeight="1" x14ac:dyDescent="0.3">
      <c r="A399" s="10"/>
      <c r="B399" s="11"/>
      <c r="C399" s="11" t="s">
        <v>49</v>
      </c>
      <c r="D399" s="16">
        <v>0</v>
      </c>
      <c r="E399" s="13"/>
      <c r="F399" s="13"/>
      <c r="G399" s="13"/>
      <c r="H399" s="13"/>
      <c r="I399" s="13"/>
      <c r="J399" s="19">
        <f>[1]Sheet1!Z20</f>
        <v>39600000</v>
      </c>
      <c r="K399" s="13">
        <f t="shared" si="12"/>
        <v>39600000</v>
      </c>
      <c r="L399" s="14">
        <f t="shared" si="13"/>
        <v>39600000</v>
      </c>
    </row>
    <row r="400" spans="1:12" ht="13.05" customHeight="1" x14ac:dyDescent="0.3">
      <c r="A400" s="10"/>
      <c r="B400" s="11"/>
      <c r="C400" s="11" t="s">
        <v>50</v>
      </c>
      <c r="D400" s="16">
        <v>0</v>
      </c>
      <c r="E400" s="13"/>
      <c r="F400" s="13"/>
      <c r="G400" s="13"/>
      <c r="H400" s="13"/>
      <c r="I400" s="13"/>
      <c r="J400" s="19">
        <f>[1]Sheet1!Z21</f>
        <v>47400000</v>
      </c>
      <c r="K400" s="13">
        <f t="shared" si="12"/>
        <v>47400000</v>
      </c>
      <c r="L400" s="14">
        <f t="shared" si="13"/>
        <v>47400000</v>
      </c>
    </row>
    <row r="401" spans="1:12" ht="13.05" customHeight="1" x14ac:dyDescent="0.3">
      <c r="A401" s="10"/>
      <c r="B401" s="11"/>
      <c r="C401" s="11" t="s">
        <v>51</v>
      </c>
      <c r="D401" s="16">
        <v>0</v>
      </c>
      <c r="E401" s="13"/>
      <c r="F401" s="13"/>
      <c r="G401" s="13"/>
      <c r="H401" s="13"/>
      <c r="I401" s="13"/>
      <c r="J401" s="19">
        <f>[1]Sheet1!Z22</f>
        <v>37650000</v>
      </c>
      <c r="K401" s="13">
        <f t="shared" si="12"/>
        <v>37650000</v>
      </c>
      <c r="L401" s="14">
        <f t="shared" si="13"/>
        <v>37650000</v>
      </c>
    </row>
    <row r="402" spans="1:12" ht="13.05" customHeight="1" x14ac:dyDescent="0.3">
      <c r="A402" s="10"/>
      <c r="B402" s="11"/>
      <c r="C402" s="11" t="s">
        <v>52</v>
      </c>
      <c r="D402" s="16">
        <v>0</v>
      </c>
      <c r="E402" s="13"/>
      <c r="F402" s="13"/>
      <c r="G402" s="13"/>
      <c r="H402" s="13"/>
      <c r="I402" s="13"/>
      <c r="J402" s="19">
        <f>[1]Sheet1!Z23</f>
        <v>48600000</v>
      </c>
      <c r="K402" s="13">
        <f t="shared" si="12"/>
        <v>48600000</v>
      </c>
      <c r="L402" s="14">
        <f t="shared" si="13"/>
        <v>48600000</v>
      </c>
    </row>
    <row r="403" spans="1:12" ht="13.05" customHeight="1" x14ac:dyDescent="0.3">
      <c r="A403" s="10"/>
      <c r="B403" s="11"/>
      <c r="C403" s="11" t="s">
        <v>53</v>
      </c>
      <c r="D403" s="16">
        <v>0</v>
      </c>
      <c r="E403" s="13"/>
      <c r="F403" s="13"/>
      <c r="G403" s="13"/>
      <c r="H403" s="13"/>
      <c r="I403" s="13"/>
      <c r="J403" s="19">
        <f>[1]Sheet1!Z24</f>
        <v>34950000</v>
      </c>
      <c r="K403" s="13">
        <f t="shared" si="12"/>
        <v>34950000</v>
      </c>
      <c r="L403" s="14">
        <f t="shared" si="13"/>
        <v>34950000</v>
      </c>
    </row>
    <row r="404" spans="1:12" ht="13.05" customHeight="1" x14ac:dyDescent="0.3">
      <c r="A404" s="10"/>
      <c r="B404" s="11"/>
      <c r="C404" s="11" t="s">
        <v>54</v>
      </c>
      <c r="D404" s="16">
        <v>0</v>
      </c>
      <c r="E404" s="13"/>
      <c r="F404" s="13"/>
      <c r="G404" s="13"/>
      <c r="H404" s="13"/>
      <c r="I404" s="13"/>
      <c r="J404" s="19">
        <f>[1]Sheet1!Z25</f>
        <v>55200000</v>
      </c>
      <c r="K404" s="13">
        <f t="shared" si="12"/>
        <v>55200000</v>
      </c>
      <c r="L404" s="14">
        <f t="shared" si="13"/>
        <v>55200000</v>
      </c>
    </row>
    <row r="405" spans="1:12" ht="13.05" customHeight="1" x14ac:dyDescent="0.3">
      <c r="A405" s="10"/>
      <c r="B405" s="11"/>
      <c r="C405" s="11" t="s">
        <v>55</v>
      </c>
      <c r="D405" s="16">
        <v>0</v>
      </c>
      <c r="E405" s="13"/>
      <c r="F405" s="13"/>
      <c r="G405" s="13"/>
      <c r="H405" s="13"/>
      <c r="I405" s="13"/>
      <c r="J405" s="19">
        <f>[1]Sheet1!Z26</f>
        <v>40800000</v>
      </c>
      <c r="K405" s="13">
        <f t="shared" si="12"/>
        <v>40800000</v>
      </c>
      <c r="L405" s="14">
        <f t="shared" si="13"/>
        <v>40800000</v>
      </c>
    </row>
    <row r="406" spans="1:12" ht="13.05" customHeight="1" x14ac:dyDescent="0.3">
      <c r="A406" s="10"/>
      <c r="B406" s="11"/>
      <c r="C406" s="11" t="s">
        <v>56</v>
      </c>
      <c r="D406" s="16">
        <v>0</v>
      </c>
      <c r="E406" s="13"/>
      <c r="F406" s="13"/>
      <c r="G406" s="13"/>
      <c r="H406" s="13"/>
      <c r="I406" s="13"/>
      <c r="J406" s="19">
        <f>[1]Sheet1!Z27</f>
        <v>39600000</v>
      </c>
      <c r="K406" s="13">
        <f t="shared" si="12"/>
        <v>39600000</v>
      </c>
      <c r="L406" s="14">
        <f t="shared" si="13"/>
        <v>39600000</v>
      </c>
    </row>
    <row r="407" spans="1:12" ht="13.05" customHeight="1" x14ac:dyDescent="0.3">
      <c r="A407" s="10"/>
      <c r="B407" s="11"/>
      <c r="C407" s="11" t="s">
        <v>57</v>
      </c>
      <c r="D407" s="16">
        <v>0</v>
      </c>
      <c r="E407" s="13"/>
      <c r="F407" s="13"/>
      <c r="G407" s="13"/>
      <c r="H407" s="13"/>
      <c r="I407" s="13"/>
      <c r="J407" s="19">
        <f>[1]Sheet1!Z28</f>
        <v>42750000</v>
      </c>
      <c r="K407" s="13">
        <f t="shared" si="12"/>
        <v>42750000</v>
      </c>
      <c r="L407" s="14">
        <f t="shared" si="13"/>
        <v>42750000</v>
      </c>
    </row>
    <row r="408" spans="1:12" ht="13.05" customHeight="1" x14ac:dyDescent="0.3">
      <c r="A408" s="10"/>
      <c r="B408" s="11"/>
      <c r="C408" s="11" t="s">
        <v>58</v>
      </c>
      <c r="D408" s="16">
        <v>0</v>
      </c>
      <c r="E408" s="13"/>
      <c r="F408" s="13"/>
      <c r="G408" s="13"/>
      <c r="H408" s="13"/>
      <c r="I408" s="13"/>
      <c r="J408" s="19">
        <f>[1]Sheet1!Z29</f>
        <v>42750000</v>
      </c>
      <c r="K408" s="13">
        <f t="shared" si="12"/>
        <v>42750000</v>
      </c>
      <c r="L408" s="14">
        <f t="shared" si="13"/>
        <v>42750000</v>
      </c>
    </row>
    <row r="409" spans="1:12" ht="13.05" customHeight="1" x14ac:dyDescent="0.3">
      <c r="A409" s="10"/>
      <c r="B409" s="11"/>
      <c r="C409" s="11" t="s">
        <v>59</v>
      </c>
      <c r="D409" s="16">
        <v>0</v>
      </c>
      <c r="E409" s="13"/>
      <c r="F409" s="13"/>
      <c r="G409" s="13"/>
      <c r="H409" s="13"/>
      <c r="I409" s="13"/>
      <c r="J409" s="19">
        <f>[1]Sheet1!Z30</f>
        <v>49350000</v>
      </c>
      <c r="K409" s="13">
        <f t="shared" si="12"/>
        <v>49350000</v>
      </c>
      <c r="L409" s="14">
        <f t="shared" si="13"/>
        <v>49350000</v>
      </c>
    </row>
    <row r="410" spans="1:12" ht="13.05" customHeight="1" x14ac:dyDescent="0.3">
      <c r="A410" s="10"/>
      <c r="B410" s="11"/>
      <c r="C410" s="11" t="s">
        <v>60</v>
      </c>
      <c r="D410" s="16">
        <v>0</v>
      </c>
      <c r="E410" s="13"/>
      <c r="F410" s="13"/>
      <c r="G410" s="13"/>
      <c r="H410" s="13"/>
      <c r="I410" s="13"/>
      <c r="J410" s="19">
        <f>[1]Sheet1!Z31</f>
        <v>58350000</v>
      </c>
      <c r="K410" s="13">
        <f t="shared" si="12"/>
        <v>58350000</v>
      </c>
      <c r="L410" s="14">
        <f t="shared" si="13"/>
        <v>58350000</v>
      </c>
    </row>
    <row r="411" spans="1:12" ht="13.05" customHeight="1" x14ac:dyDescent="0.3">
      <c r="A411" s="10"/>
      <c r="B411" s="11"/>
      <c r="C411" s="11" t="s">
        <v>61</v>
      </c>
      <c r="D411" s="16">
        <v>0</v>
      </c>
      <c r="E411" s="13"/>
      <c r="F411" s="13"/>
      <c r="G411" s="13"/>
      <c r="H411" s="13"/>
      <c r="I411" s="13"/>
      <c r="J411" s="19">
        <f>[1]Sheet1!Z32</f>
        <v>60300000</v>
      </c>
      <c r="K411" s="13">
        <f t="shared" si="12"/>
        <v>60300000</v>
      </c>
      <c r="L411" s="14">
        <f t="shared" si="13"/>
        <v>60300000</v>
      </c>
    </row>
    <row r="412" spans="1:12" ht="13.05" customHeight="1" x14ac:dyDescent="0.3">
      <c r="A412" s="10">
        <v>26</v>
      </c>
      <c r="B412" s="11" t="s">
        <v>102</v>
      </c>
      <c r="C412" s="11" t="s">
        <v>103</v>
      </c>
      <c r="D412" s="13">
        <v>19280000000</v>
      </c>
      <c r="E412" s="13"/>
      <c r="F412" s="13">
        <v>19280000000</v>
      </c>
      <c r="G412" s="13"/>
      <c r="H412" s="13"/>
      <c r="I412" s="13"/>
      <c r="J412" s="13"/>
      <c r="K412" s="13">
        <f t="shared" si="12"/>
        <v>19280000000</v>
      </c>
      <c r="L412" s="14">
        <f t="shared" si="13"/>
        <v>0</v>
      </c>
    </row>
    <row r="413" spans="1:12" ht="31.2" customHeight="1" x14ac:dyDescent="0.3">
      <c r="A413" s="10">
        <v>27</v>
      </c>
      <c r="B413" s="11" t="s">
        <v>104</v>
      </c>
      <c r="C413" s="11" t="s">
        <v>105</v>
      </c>
      <c r="D413" s="13">
        <v>30000000</v>
      </c>
      <c r="E413" s="13">
        <v>30000000</v>
      </c>
      <c r="F413" s="13"/>
      <c r="G413" s="13"/>
      <c r="H413" s="13"/>
      <c r="I413" s="13"/>
      <c r="J413" s="13"/>
      <c r="K413" s="13">
        <f t="shared" si="12"/>
        <v>30000000</v>
      </c>
      <c r="L413" s="14">
        <f t="shared" si="13"/>
        <v>0</v>
      </c>
    </row>
    <row r="414" spans="1:12" ht="13.05" customHeight="1" x14ac:dyDescent="0.3">
      <c r="A414" s="10">
        <v>28</v>
      </c>
      <c r="B414" s="11" t="s">
        <v>106</v>
      </c>
      <c r="C414" s="11" t="s">
        <v>107</v>
      </c>
      <c r="D414" s="13">
        <v>290000000</v>
      </c>
      <c r="E414" s="13">
        <v>290000000</v>
      </c>
      <c r="F414" s="13"/>
      <c r="G414" s="13"/>
      <c r="H414" s="13"/>
      <c r="I414" s="13"/>
      <c r="J414" s="13"/>
      <c r="K414" s="13">
        <f t="shared" si="12"/>
        <v>290000000</v>
      </c>
      <c r="L414" s="14">
        <f t="shared" si="13"/>
        <v>0</v>
      </c>
    </row>
    <row r="415" spans="1:12" ht="13.05" customHeight="1" x14ac:dyDescent="0.3">
      <c r="A415" s="10">
        <v>29</v>
      </c>
      <c r="B415" s="11" t="s">
        <v>108</v>
      </c>
      <c r="C415" s="11" t="s">
        <v>109</v>
      </c>
      <c r="D415" s="13">
        <v>1080000000</v>
      </c>
      <c r="E415" s="13">
        <v>1080000000</v>
      </c>
      <c r="F415" s="13"/>
      <c r="G415" s="13">
        <f>1846663398+126000000</f>
        <v>1972663398</v>
      </c>
      <c r="H415" s="13"/>
      <c r="I415" s="13"/>
      <c r="J415" s="13"/>
      <c r="K415" s="13">
        <f t="shared" si="12"/>
        <v>3052663398</v>
      </c>
      <c r="L415" s="14">
        <f t="shared" si="13"/>
        <v>1972663398</v>
      </c>
    </row>
    <row r="416" spans="1:12" ht="13.05" customHeight="1" x14ac:dyDescent="0.3">
      <c r="A416" s="10"/>
      <c r="B416" s="11"/>
      <c r="C416" s="11" t="s">
        <v>35</v>
      </c>
      <c r="D416" s="16">
        <v>0</v>
      </c>
      <c r="E416" s="13"/>
      <c r="F416" s="13"/>
      <c r="G416" s="13"/>
      <c r="H416" s="13"/>
      <c r="I416" s="13"/>
      <c r="J416" s="13">
        <f>[1]Sheet1!G6</f>
        <v>79379000</v>
      </c>
      <c r="K416" s="13">
        <f t="shared" si="12"/>
        <v>79379000</v>
      </c>
      <c r="L416" s="14">
        <f t="shared" si="13"/>
        <v>79379000</v>
      </c>
    </row>
    <row r="417" spans="1:12" ht="13.05" customHeight="1" x14ac:dyDescent="0.3">
      <c r="A417" s="10"/>
      <c r="B417" s="11"/>
      <c r="C417" s="11" t="s">
        <v>36</v>
      </c>
      <c r="D417" s="16">
        <v>0</v>
      </c>
      <c r="E417" s="13"/>
      <c r="F417" s="13"/>
      <c r="G417" s="13"/>
      <c r="H417" s="13"/>
      <c r="I417" s="13"/>
      <c r="J417" s="13">
        <f>[1]Sheet1!G7</f>
        <v>50137000</v>
      </c>
      <c r="K417" s="13">
        <f t="shared" si="12"/>
        <v>50137000</v>
      </c>
      <c r="L417" s="14">
        <f t="shared" si="13"/>
        <v>50137000</v>
      </c>
    </row>
    <row r="418" spans="1:12" ht="13.05" customHeight="1" x14ac:dyDescent="0.3">
      <c r="A418" s="10"/>
      <c r="B418" s="11"/>
      <c r="C418" s="11" t="s">
        <v>37</v>
      </c>
      <c r="D418" s="16">
        <v>0</v>
      </c>
      <c r="E418" s="13"/>
      <c r="F418" s="13"/>
      <c r="G418" s="13"/>
      <c r="H418" s="13"/>
      <c r="I418" s="13"/>
      <c r="J418" s="13">
        <f>[1]Sheet1!G8</f>
        <v>38712000</v>
      </c>
      <c r="K418" s="13">
        <f t="shared" si="12"/>
        <v>38712000</v>
      </c>
      <c r="L418" s="14">
        <f t="shared" si="13"/>
        <v>38712000</v>
      </c>
    </row>
    <row r="419" spans="1:12" ht="13.05" customHeight="1" x14ac:dyDescent="0.3">
      <c r="A419" s="10"/>
      <c r="B419" s="11"/>
      <c r="C419" s="11" t="s">
        <v>38</v>
      </c>
      <c r="D419" s="16">
        <v>0</v>
      </c>
      <c r="E419" s="13"/>
      <c r="F419" s="13"/>
      <c r="G419" s="13"/>
      <c r="H419" s="13"/>
      <c r="I419" s="13"/>
      <c r="J419" s="13">
        <f>[1]Sheet1!G9</f>
        <v>83184000</v>
      </c>
      <c r="K419" s="13">
        <f t="shared" si="12"/>
        <v>83184000</v>
      </c>
      <c r="L419" s="14">
        <f t="shared" si="13"/>
        <v>83184000</v>
      </c>
    </row>
    <row r="420" spans="1:12" ht="13.05" customHeight="1" x14ac:dyDescent="0.3">
      <c r="A420" s="10"/>
      <c r="B420" s="11"/>
      <c r="C420" s="11" t="s">
        <v>39</v>
      </c>
      <c r="D420" s="16">
        <v>0</v>
      </c>
      <c r="E420" s="13"/>
      <c r="F420" s="13"/>
      <c r="G420" s="13"/>
      <c r="H420" s="13"/>
      <c r="I420" s="13"/>
      <c r="J420" s="13">
        <f>[1]Sheet1!G10</f>
        <v>60308000</v>
      </c>
      <c r="K420" s="13">
        <f t="shared" si="12"/>
        <v>60308000</v>
      </c>
      <c r="L420" s="14">
        <f t="shared" si="13"/>
        <v>60308000</v>
      </c>
    </row>
    <row r="421" spans="1:12" ht="13.05" customHeight="1" x14ac:dyDescent="0.3">
      <c r="A421" s="10"/>
      <c r="B421" s="11"/>
      <c r="C421" s="11" t="s">
        <v>40</v>
      </c>
      <c r="D421" s="16">
        <v>0</v>
      </c>
      <c r="E421" s="13"/>
      <c r="F421" s="13"/>
      <c r="G421" s="13"/>
      <c r="H421" s="13"/>
      <c r="I421" s="13"/>
      <c r="J421" s="13">
        <f>[1]Sheet1!G11</f>
        <v>64310000</v>
      </c>
      <c r="K421" s="13">
        <f t="shared" si="12"/>
        <v>64310000</v>
      </c>
      <c r="L421" s="14">
        <f t="shared" si="13"/>
        <v>64310000</v>
      </c>
    </row>
    <row r="422" spans="1:12" ht="13.05" customHeight="1" x14ac:dyDescent="0.3">
      <c r="A422" s="10"/>
      <c r="B422" s="11"/>
      <c r="C422" s="11" t="s">
        <v>41</v>
      </c>
      <c r="D422" s="16">
        <v>0</v>
      </c>
      <c r="E422" s="13"/>
      <c r="F422" s="13"/>
      <c r="G422" s="13"/>
      <c r="H422" s="13"/>
      <c r="I422" s="13"/>
      <c r="J422" s="13">
        <f>[1]Sheet1!G12</f>
        <v>47776000</v>
      </c>
      <c r="K422" s="13">
        <f t="shared" si="12"/>
        <v>47776000</v>
      </c>
      <c r="L422" s="14">
        <f t="shared" si="13"/>
        <v>47776000</v>
      </c>
    </row>
    <row r="423" spans="1:12" ht="13.05" customHeight="1" x14ac:dyDescent="0.3">
      <c r="A423" s="10"/>
      <c r="B423" s="11"/>
      <c r="C423" s="11" t="s">
        <v>42</v>
      </c>
      <c r="D423" s="16">
        <v>0</v>
      </c>
      <c r="E423" s="13"/>
      <c r="F423" s="13"/>
      <c r="G423" s="13"/>
      <c r="H423" s="13"/>
      <c r="I423" s="13"/>
      <c r="J423" s="13">
        <f>[1]Sheet1!G13</f>
        <v>27854645</v>
      </c>
      <c r="K423" s="13">
        <f t="shared" si="12"/>
        <v>27854645</v>
      </c>
      <c r="L423" s="14">
        <f t="shared" si="13"/>
        <v>27854645</v>
      </c>
    </row>
    <row r="424" spans="1:12" ht="13.05" customHeight="1" x14ac:dyDescent="0.3">
      <c r="A424" s="10"/>
      <c r="B424" s="11"/>
      <c r="C424" s="11" t="s">
        <v>43</v>
      </c>
      <c r="D424" s="16">
        <v>0</v>
      </c>
      <c r="E424" s="13"/>
      <c r="F424" s="13"/>
      <c r="G424" s="13"/>
      <c r="H424" s="13"/>
      <c r="I424" s="13"/>
      <c r="J424" s="13">
        <f>[1]Sheet1!G14</f>
        <v>44604000</v>
      </c>
      <c r="K424" s="13">
        <f t="shared" si="12"/>
        <v>44604000</v>
      </c>
      <c r="L424" s="14">
        <f t="shared" si="13"/>
        <v>44604000</v>
      </c>
    </row>
    <row r="425" spans="1:12" ht="13.05" customHeight="1" x14ac:dyDescent="0.3">
      <c r="A425" s="10"/>
      <c r="B425" s="11"/>
      <c r="C425" s="11" t="s">
        <v>44</v>
      </c>
      <c r="D425" s="16">
        <v>0</v>
      </c>
      <c r="E425" s="13"/>
      <c r="F425" s="13"/>
      <c r="G425" s="13"/>
      <c r="H425" s="13"/>
      <c r="I425" s="13"/>
      <c r="J425" s="13">
        <f>[1]Sheet1!G15</f>
        <v>32499000</v>
      </c>
      <c r="K425" s="13">
        <f t="shared" si="12"/>
        <v>32499000</v>
      </c>
      <c r="L425" s="14">
        <f t="shared" si="13"/>
        <v>32499000</v>
      </c>
    </row>
    <row r="426" spans="1:12" ht="13.05" customHeight="1" x14ac:dyDescent="0.3">
      <c r="A426" s="10"/>
      <c r="B426" s="11"/>
      <c r="C426" s="11" t="s">
        <v>45</v>
      </c>
      <c r="D426" s="16">
        <v>0</v>
      </c>
      <c r="E426" s="13"/>
      <c r="F426" s="13"/>
      <c r="G426" s="13"/>
      <c r="H426" s="13"/>
      <c r="I426" s="13"/>
      <c r="J426" s="13">
        <f>[1]Sheet1!G16</f>
        <v>68332000</v>
      </c>
      <c r="K426" s="13">
        <f t="shared" si="12"/>
        <v>68332000</v>
      </c>
      <c r="L426" s="14">
        <f t="shared" si="13"/>
        <v>68332000</v>
      </c>
    </row>
    <row r="427" spans="1:12" ht="13.05" customHeight="1" x14ac:dyDescent="0.3">
      <c r="A427" s="10"/>
      <c r="B427" s="11"/>
      <c r="C427" s="11" t="s">
        <v>46</v>
      </c>
      <c r="D427" s="16">
        <v>0</v>
      </c>
      <c r="E427" s="13"/>
      <c r="F427" s="13"/>
      <c r="G427" s="13"/>
      <c r="H427" s="13"/>
      <c r="I427" s="13"/>
      <c r="J427" s="13">
        <f>[1]Sheet1!G17</f>
        <v>63186000</v>
      </c>
      <c r="K427" s="13">
        <f t="shared" si="12"/>
        <v>63186000</v>
      </c>
      <c r="L427" s="14">
        <f t="shared" si="13"/>
        <v>63186000</v>
      </c>
    </row>
    <row r="428" spans="1:12" ht="13.05" customHeight="1" x14ac:dyDescent="0.3">
      <c r="A428" s="10"/>
      <c r="B428" s="11"/>
      <c r="C428" s="11" t="s">
        <v>47</v>
      </c>
      <c r="D428" s="16">
        <v>0</v>
      </c>
      <c r="E428" s="13"/>
      <c r="F428" s="13"/>
      <c r="G428" s="13"/>
      <c r="H428" s="13"/>
      <c r="I428" s="13"/>
      <c r="J428" s="13">
        <f>[1]Sheet1!G18</f>
        <v>36053000</v>
      </c>
      <c r="K428" s="13">
        <f t="shared" si="12"/>
        <v>36053000</v>
      </c>
      <c r="L428" s="14">
        <f t="shared" si="13"/>
        <v>36053000</v>
      </c>
    </row>
    <row r="429" spans="1:12" ht="13.05" customHeight="1" x14ac:dyDescent="0.3">
      <c r="A429" s="10"/>
      <c r="B429" s="11"/>
      <c r="C429" s="11" t="s">
        <v>48</v>
      </c>
      <c r="D429" s="16">
        <v>0</v>
      </c>
      <c r="E429" s="13"/>
      <c r="F429" s="13"/>
      <c r="G429" s="13"/>
      <c r="H429" s="13"/>
      <c r="I429" s="13"/>
      <c r="J429" s="13">
        <f>[1]Sheet1!G19</f>
        <v>58423000</v>
      </c>
      <c r="K429" s="13">
        <f t="shared" si="12"/>
        <v>58423000</v>
      </c>
      <c r="L429" s="14">
        <f t="shared" si="13"/>
        <v>58423000</v>
      </c>
    </row>
    <row r="430" spans="1:12" ht="13.05" customHeight="1" x14ac:dyDescent="0.3">
      <c r="A430" s="10"/>
      <c r="B430" s="11"/>
      <c r="C430" s="11" t="s">
        <v>49</v>
      </c>
      <c r="D430" s="16">
        <v>0</v>
      </c>
      <c r="E430" s="13"/>
      <c r="F430" s="13"/>
      <c r="G430" s="13"/>
      <c r="H430" s="13"/>
      <c r="I430" s="13"/>
      <c r="J430" s="13">
        <f>[1]Sheet1!G20</f>
        <v>42874000</v>
      </c>
      <c r="K430" s="13">
        <f t="shared" si="12"/>
        <v>42874000</v>
      </c>
      <c r="L430" s="14">
        <f t="shared" si="13"/>
        <v>42874000</v>
      </c>
    </row>
    <row r="431" spans="1:12" ht="13.05" customHeight="1" x14ac:dyDescent="0.3">
      <c r="A431" s="10"/>
      <c r="B431" s="11"/>
      <c r="C431" s="11" t="s">
        <v>50</v>
      </c>
      <c r="D431" s="16">
        <v>0</v>
      </c>
      <c r="E431" s="13"/>
      <c r="F431" s="13"/>
      <c r="G431" s="13"/>
      <c r="H431" s="13"/>
      <c r="I431" s="13"/>
      <c r="J431" s="13">
        <f>[1]Sheet1!G21</f>
        <v>62033000</v>
      </c>
      <c r="K431" s="13">
        <f t="shared" si="12"/>
        <v>62033000</v>
      </c>
      <c r="L431" s="14">
        <f t="shared" si="13"/>
        <v>62033000</v>
      </c>
    </row>
    <row r="432" spans="1:12" ht="13.05" customHeight="1" x14ac:dyDescent="0.3">
      <c r="A432" s="10"/>
      <c r="B432" s="11"/>
      <c r="C432" s="11" t="s">
        <v>51</v>
      </c>
      <c r="D432" s="16">
        <v>0</v>
      </c>
      <c r="E432" s="13"/>
      <c r="F432" s="13"/>
      <c r="G432" s="13"/>
      <c r="H432" s="13"/>
      <c r="I432" s="13"/>
      <c r="J432" s="13">
        <f>[1]Sheet1!G22</f>
        <v>30294000</v>
      </c>
      <c r="K432" s="13">
        <f t="shared" si="12"/>
        <v>30294000</v>
      </c>
      <c r="L432" s="14">
        <f t="shared" si="13"/>
        <v>30294000</v>
      </c>
    </row>
    <row r="433" spans="1:12" ht="13.05" customHeight="1" x14ac:dyDescent="0.3">
      <c r="A433" s="10"/>
      <c r="B433" s="11"/>
      <c r="C433" s="11" t="s">
        <v>52</v>
      </c>
      <c r="D433" s="16">
        <v>0</v>
      </c>
      <c r="E433" s="13"/>
      <c r="F433" s="13"/>
      <c r="G433" s="13"/>
      <c r="H433" s="13"/>
      <c r="I433" s="13"/>
      <c r="J433" s="13">
        <f>[1]Sheet1!G23</f>
        <v>59948000</v>
      </c>
      <c r="K433" s="13">
        <f t="shared" si="12"/>
        <v>59948000</v>
      </c>
      <c r="L433" s="14">
        <f t="shared" si="13"/>
        <v>59948000</v>
      </c>
    </row>
    <row r="434" spans="1:12" ht="13.05" customHeight="1" x14ac:dyDescent="0.3">
      <c r="A434" s="10"/>
      <c r="B434" s="11"/>
      <c r="C434" s="11" t="s">
        <v>53</v>
      </c>
      <c r="D434" s="16">
        <v>0</v>
      </c>
      <c r="E434" s="13"/>
      <c r="F434" s="13"/>
      <c r="G434" s="13"/>
      <c r="H434" s="13"/>
      <c r="I434" s="13"/>
      <c r="J434" s="13">
        <f>[1]Sheet1!G24</f>
        <v>37099000</v>
      </c>
      <c r="K434" s="13">
        <f t="shared" si="12"/>
        <v>37099000</v>
      </c>
      <c r="L434" s="14">
        <f t="shared" si="13"/>
        <v>37099000</v>
      </c>
    </row>
    <row r="435" spans="1:12" ht="13.05" customHeight="1" x14ac:dyDescent="0.3">
      <c r="A435" s="10"/>
      <c r="B435" s="11"/>
      <c r="C435" s="11" t="s">
        <v>54</v>
      </c>
      <c r="D435" s="16">
        <v>0</v>
      </c>
      <c r="E435" s="13"/>
      <c r="F435" s="13"/>
      <c r="G435" s="13"/>
      <c r="H435" s="13"/>
      <c r="I435" s="13"/>
      <c r="J435" s="13">
        <f>[1]Sheet1!G25</f>
        <v>66781000</v>
      </c>
      <c r="K435" s="13">
        <f t="shared" si="12"/>
        <v>66781000</v>
      </c>
      <c r="L435" s="14">
        <f t="shared" si="13"/>
        <v>66781000</v>
      </c>
    </row>
    <row r="436" spans="1:12" ht="13.05" customHeight="1" x14ac:dyDescent="0.3">
      <c r="A436" s="10"/>
      <c r="B436" s="11"/>
      <c r="C436" s="11" t="s">
        <v>55</v>
      </c>
      <c r="D436" s="16">
        <v>0</v>
      </c>
      <c r="E436" s="13"/>
      <c r="F436" s="13"/>
      <c r="G436" s="13"/>
      <c r="H436" s="13"/>
      <c r="I436" s="13"/>
      <c r="J436" s="13">
        <f>[1]Sheet1!G26</f>
        <v>37777000</v>
      </c>
      <c r="K436" s="13">
        <f t="shared" si="12"/>
        <v>37777000</v>
      </c>
      <c r="L436" s="14">
        <f t="shared" si="13"/>
        <v>37777000</v>
      </c>
    </row>
    <row r="437" spans="1:12" ht="13.05" customHeight="1" x14ac:dyDescent="0.3">
      <c r="A437" s="10"/>
      <c r="B437" s="11"/>
      <c r="C437" s="11" t="s">
        <v>56</v>
      </c>
      <c r="D437" s="16">
        <v>0</v>
      </c>
      <c r="E437" s="13"/>
      <c r="F437" s="13"/>
      <c r="G437" s="13"/>
      <c r="H437" s="13"/>
      <c r="I437" s="13"/>
      <c r="J437" s="13">
        <f>[1]Sheet1!G27</f>
        <v>40049000</v>
      </c>
      <c r="K437" s="13">
        <f t="shared" si="12"/>
        <v>40049000</v>
      </c>
      <c r="L437" s="14">
        <f t="shared" si="13"/>
        <v>40049000</v>
      </c>
    </row>
    <row r="438" spans="1:12" ht="13.05" customHeight="1" x14ac:dyDescent="0.3">
      <c r="A438" s="10"/>
      <c r="B438" s="11"/>
      <c r="C438" s="11" t="s">
        <v>57</v>
      </c>
      <c r="D438" s="16">
        <v>0</v>
      </c>
      <c r="E438" s="13"/>
      <c r="F438" s="13"/>
      <c r="G438" s="13"/>
      <c r="H438" s="13"/>
      <c r="I438" s="13"/>
      <c r="J438" s="13">
        <f>[1]Sheet1!G28</f>
        <v>43766000</v>
      </c>
      <c r="K438" s="13">
        <f t="shared" si="12"/>
        <v>43766000</v>
      </c>
      <c r="L438" s="14">
        <f t="shared" si="13"/>
        <v>43766000</v>
      </c>
    </row>
    <row r="439" spans="1:12" ht="13.05" customHeight="1" x14ac:dyDescent="0.3">
      <c r="A439" s="10"/>
      <c r="B439" s="11"/>
      <c r="C439" s="11" t="s">
        <v>58</v>
      </c>
      <c r="D439" s="16">
        <v>0</v>
      </c>
      <c r="E439" s="13"/>
      <c r="F439" s="13"/>
      <c r="G439" s="13"/>
      <c r="H439" s="13"/>
      <c r="I439" s="13"/>
      <c r="J439" s="13">
        <f>[1]Sheet1!G29</f>
        <v>30899000</v>
      </c>
      <c r="K439" s="13">
        <f t="shared" si="12"/>
        <v>30899000</v>
      </c>
      <c r="L439" s="14">
        <f t="shared" si="13"/>
        <v>30899000</v>
      </c>
    </row>
    <row r="440" spans="1:12" ht="13.05" customHeight="1" x14ac:dyDescent="0.3">
      <c r="A440" s="10"/>
      <c r="B440" s="11"/>
      <c r="C440" s="11" t="s">
        <v>59</v>
      </c>
      <c r="D440" s="16">
        <v>0</v>
      </c>
      <c r="E440" s="13"/>
      <c r="F440" s="13"/>
      <c r="G440" s="13"/>
      <c r="H440" s="13"/>
      <c r="I440" s="13"/>
      <c r="J440" s="13">
        <f>[1]Sheet1!G30</f>
        <v>39049000</v>
      </c>
      <c r="K440" s="13">
        <f t="shared" si="12"/>
        <v>39049000</v>
      </c>
      <c r="L440" s="14">
        <f t="shared" si="13"/>
        <v>39049000</v>
      </c>
    </row>
    <row r="441" spans="1:12" ht="13.05" customHeight="1" x14ac:dyDescent="0.3">
      <c r="A441" s="10"/>
      <c r="B441" s="11"/>
      <c r="C441" s="11" t="s">
        <v>60</v>
      </c>
      <c r="D441" s="16">
        <v>0</v>
      </c>
      <c r="E441" s="13"/>
      <c r="F441" s="13"/>
      <c r="G441" s="13"/>
      <c r="H441" s="13"/>
      <c r="I441" s="13"/>
      <c r="J441" s="13">
        <f>[1]Sheet1!G31</f>
        <v>56021000</v>
      </c>
      <c r="K441" s="13">
        <f t="shared" si="12"/>
        <v>56021000</v>
      </c>
      <c r="L441" s="14">
        <f t="shared" si="13"/>
        <v>56021000</v>
      </c>
    </row>
    <row r="442" spans="1:12" ht="13.05" customHeight="1" x14ac:dyDescent="0.3">
      <c r="A442" s="10"/>
      <c r="B442" s="11"/>
      <c r="C442" s="11" t="s">
        <v>61</v>
      </c>
      <c r="D442" s="16">
        <v>0</v>
      </c>
      <c r="E442" s="13"/>
      <c r="F442" s="13"/>
      <c r="G442" s="13"/>
      <c r="H442" s="13"/>
      <c r="I442" s="13"/>
      <c r="J442" s="13">
        <f>[1]Sheet1!G32</f>
        <v>57776000</v>
      </c>
      <c r="K442" s="13">
        <f t="shared" si="12"/>
        <v>57776000</v>
      </c>
      <c r="L442" s="14">
        <f t="shared" si="13"/>
        <v>57776000</v>
      </c>
    </row>
    <row r="443" spans="1:12" ht="13.05" customHeight="1" x14ac:dyDescent="0.3">
      <c r="A443" s="10">
        <v>30</v>
      </c>
      <c r="B443" s="11" t="s">
        <v>110</v>
      </c>
      <c r="C443" s="11" t="s">
        <v>111</v>
      </c>
      <c r="D443" s="13">
        <v>2350000000</v>
      </c>
      <c r="E443" s="13">
        <v>2350000000</v>
      </c>
      <c r="F443" s="13"/>
      <c r="G443" s="13"/>
      <c r="H443" s="13"/>
      <c r="I443" s="13"/>
      <c r="J443" s="13"/>
      <c r="K443" s="13">
        <f t="shared" si="12"/>
        <v>2350000000</v>
      </c>
      <c r="L443" s="14">
        <f t="shared" si="13"/>
        <v>0</v>
      </c>
    </row>
    <row r="444" spans="1:12" ht="13.05" customHeight="1" x14ac:dyDescent="0.3">
      <c r="A444" s="10">
        <v>31</v>
      </c>
      <c r="B444" s="11" t="s">
        <v>112</v>
      </c>
      <c r="C444" s="11" t="s">
        <v>113</v>
      </c>
      <c r="D444" s="13">
        <v>500000000</v>
      </c>
      <c r="E444" s="13">
        <v>500000000</v>
      </c>
      <c r="F444" s="13"/>
      <c r="G444" s="13"/>
      <c r="H444" s="13"/>
      <c r="I444" s="13"/>
      <c r="J444" s="13"/>
      <c r="K444" s="13">
        <f t="shared" si="12"/>
        <v>500000000</v>
      </c>
      <c r="L444" s="14">
        <f t="shared" si="13"/>
        <v>0</v>
      </c>
    </row>
    <row r="445" spans="1:12" ht="27.95" x14ac:dyDescent="0.3">
      <c r="A445" s="10">
        <v>32</v>
      </c>
      <c r="B445" s="11" t="s">
        <v>114</v>
      </c>
      <c r="C445" s="11" t="s">
        <v>115</v>
      </c>
      <c r="D445" s="13">
        <v>659900000</v>
      </c>
      <c r="E445" s="13">
        <v>659900000</v>
      </c>
      <c r="F445" s="13"/>
      <c r="G445" s="13"/>
      <c r="H445" s="13"/>
      <c r="I445" s="13"/>
      <c r="J445" s="13">
        <f>65000000</f>
        <v>65000000</v>
      </c>
      <c r="K445" s="13">
        <f t="shared" si="12"/>
        <v>724900000</v>
      </c>
      <c r="L445" s="14">
        <f t="shared" si="13"/>
        <v>65000000</v>
      </c>
    </row>
    <row r="446" spans="1:12" ht="13.05" customHeight="1" x14ac:dyDescent="0.3">
      <c r="A446" s="10"/>
      <c r="B446" s="11"/>
      <c r="C446" s="11" t="s">
        <v>35</v>
      </c>
      <c r="D446" s="16">
        <v>0</v>
      </c>
      <c r="E446" s="13"/>
      <c r="F446" s="13"/>
      <c r="G446" s="13"/>
      <c r="H446" s="13"/>
      <c r="I446" s="13"/>
      <c r="J446" s="19">
        <v>2400000</v>
      </c>
      <c r="K446" s="13">
        <f t="shared" si="12"/>
        <v>2400000</v>
      </c>
      <c r="L446" s="14">
        <f t="shared" si="13"/>
        <v>2400000</v>
      </c>
    </row>
    <row r="447" spans="1:12" ht="13.05" customHeight="1" x14ac:dyDescent="0.3">
      <c r="A447" s="10"/>
      <c r="B447" s="11"/>
      <c r="C447" s="11" t="s">
        <v>36</v>
      </c>
      <c r="D447" s="16">
        <v>0</v>
      </c>
      <c r="E447" s="13"/>
      <c r="F447" s="13"/>
      <c r="G447" s="13"/>
      <c r="H447" s="13"/>
      <c r="I447" s="13"/>
      <c r="J447" s="19">
        <v>2400000</v>
      </c>
      <c r="K447" s="13">
        <f t="shared" si="12"/>
        <v>2400000</v>
      </c>
      <c r="L447" s="14">
        <f t="shared" si="13"/>
        <v>2400000</v>
      </c>
    </row>
    <row r="448" spans="1:12" ht="13.05" customHeight="1" x14ac:dyDescent="0.3">
      <c r="A448" s="10"/>
      <c r="B448" s="11"/>
      <c r="C448" s="11" t="s">
        <v>37</v>
      </c>
      <c r="D448" s="16">
        <v>0</v>
      </c>
      <c r="E448" s="13"/>
      <c r="F448" s="13"/>
      <c r="G448" s="13"/>
      <c r="H448" s="13"/>
      <c r="I448" s="13"/>
      <c r="J448" s="19">
        <v>2400000</v>
      </c>
      <c r="K448" s="13">
        <f t="shared" si="12"/>
        <v>2400000</v>
      </c>
      <c r="L448" s="14">
        <f t="shared" si="13"/>
        <v>2400000</v>
      </c>
    </row>
    <row r="449" spans="1:12" ht="13.05" customHeight="1" x14ac:dyDescent="0.3">
      <c r="A449" s="10"/>
      <c r="B449" s="11"/>
      <c r="C449" s="11" t="s">
        <v>38</v>
      </c>
      <c r="D449" s="16">
        <v>0</v>
      </c>
      <c r="E449" s="13"/>
      <c r="F449" s="13"/>
      <c r="G449" s="13"/>
      <c r="H449" s="13"/>
      <c r="I449" s="13"/>
      <c r="J449" s="19">
        <v>2400000</v>
      </c>
      <c r="K449" s="13">
        <f t="shared" si="12"/>
        <v>2400000</v>
      </c>
      <c r="L449" s="14">
        <f t="shared" si="13"/>
        <v>2400000</v>
      </c>
    </row>
    <row r="450" spans="1:12" ht="13.05" customHeight="1" x14ac:dyDescent="0.3">
      <c r="A450" s="10"/>
      <c r="B450" s="11"/>
      <c r="C450" s="11" t="s">
        <v>39</v>
      </c>
      <c r="D450" s="16">
        <v>0</v>
      </c>
      <c r="E450" s="13"/>
      <c r="F450" s="13"/>
      <c r="G450" s="13"/>
      <c r="H450" s="13"/>
      <c r="I450" s="13"/>
      <c r="J450" s="19">
        <v>2400000</v>
      </c>
      <c r="K450" s="13">
        <f t="shared" ref="K450:K513" si="14">SUM(E450:J450)</f>
        <v>2400000</v>
      </c>
      <c r="L450" s="14">
        <f t="shared" si="13"/>
        <v>2400000</v>
      </c>
    </row>
    <row r="451" spans="1:12" ht="13.05" customHeight="1" x14ac:dyDescent="0.3">
      <c r="A451" s="10"/>
      <c r="B451" s="11"/>
      <c r="C451" s="11" t="s">
        <v>40</v>
      </c>
      <c r="D451" s="16">
        <v>0</v>
      </c>
      <c r="E451" s="13"/>
      <c r="F451" s="13"/>
      <c r="G451" s="13"/>
      <c r="H451" s="13"/>
      <c r="I451" s="13"/>
      <c r="J451" s="19">
        <v>2400000</v>
      </c>
      <c r="K451" s="13">
        <f t="shared" si="14"/>
        <v>2400000</v>
      </c>
      <c r="L451" s="14">
        <f t="shared" si="13"/>
        <v>2400000</v>
      </c>
    </row>
    <row r="452" spans="1:12" ht="13.05" customHeight="1" x14ac:dyDescent="0.3">
      <c r="A452" s="10"/>
      <c r="B452" s="11"/>
      <c r="C452" s="11" t="s">
        <v>41</v>
      </c>
      <c r="D452" s="16">
        <v>0</v>
      </c>
      <c r="E452" s="13"/>
      <c r="F452" s="13"/>
      <c r="G452" s="13"/>
      <c r="H452" s="13"/>
      <c r="I452" s="13"/>
      <c r="J452" s="19">
        <v>2400000</v>
      </c>
      <c r="K452" s="13">
        <f t="shared" si="14"/>
        <v>2400000</v>
      </c>
      <c r="L452" s="14">
        <f t="shared" si="13"/>
        <v>2400000</v>
      </c>
    </row>
    <row r="453" spans="1:12" ht="13.05" customHeight="1" x14ac:dyDescent="0.3">
      <c r="A453" s="10"/>
      <c r="B453" s="11"/>
      <c r="C453" s="11" t="s">
        <v>42</v>
      </c>
      <c r="D453" s="16">
        <v>0</v>
      </c>
      <c r="E453" s="13"/>
      <c r="F453" s="13"/>
      <c r="G453" s="13"/>
      <c r="H453" s="13"/>
      <c r="I453" s="13"/>
      <c r="J453" s="19">
        <v>2400000</v>
      </c>
      <c r="K453" s="13">
        <f t="shared" si="14"/>
        <v>2400000</v>
      </c>
      <c r="L453" s="14">
        <f t="shared" si="13"/>
        <v>2400000</v>
      </c>
    </row>
    <row r="454" spans="1:12" ht="13.05" customHeight="1" x14ac:dyDescent="0.3">
      <c r="A454" s="10"/>
      <c r="B454" s="11"/>
      <c r="C454" s="11" t="s">
        <v>43</v>
      </c>
      <c r="D454" s="16">
        <v>0</v>
      </c>
      <c r="E454" s="13"/>
      <c r="F454" s="13"/>
      <c r="G454" s="13"/>
      <c r="H454" s="13"/>
      <c r="I454" s="13"/>
      <c r="J454" s="19">
        <v>2400000</v>
      </c>
      <c r="K454" s="13">
        <f t="shared" si="14"/>
        <v>2400000</v>
      </c>
      <c r="L454" s="14">
        <f t="shared" si="13"/>
        <v>2400000</v>
      </c>
    </row>
    <row r="455" spans="1:12" ht="13.05" customHeight="1" x14ac:dyDescent="0.3">
      <c r="A455" s="10"/>
      <c r="B455" s="11"/>
      <c r="C455" s="11" t="s">
        <v>44</v>
      </c>
      <c r="D455" s="16">
        <v>0</v>
      </c>
      <c r="E455" s="13"/>
      <c r="F455" s="13"/>
      <c r="G455" s="13"/>
      <c r="H455" s="13"/>
      <c r="I455" s="13"/>
      <c r="J455" s="19">
        <v>2400000</v>
      </c>
      <c r="K455" s="13">
        <f t="shared" si="14"/>
        <v>2400000</v>
      </c>
      <c r="L455" s="14">
        <f t="shared" ref="L455:L518" si="15">K455-D455</f>
        <v>2400000</v>
      </c>
    </row>
    <row r="456" spans="1:12" ht="13.05" customHeight="1" x14ac:dyDescent="0.3">
      <c r="A456" s="10"/>
      <c r="B456" s="11"/>
      <c r="C456" s="11" t="s">
        <v>45</v>
      </c>
      <c r="D456" s="16">
        <v>0</v>
      </c>
      <c r="E456" s="13"/>
      <c r="F456" s="13"/>
      <c r="G456" s="13"/>
      <c r="H456" s="13"/>
      <c r="I456" s="13"/>
      <c r="J456" s="19">
        <v>2400000</v>
      </c>
      <c r="K456" s="13">
        <f t="shared" si="14"/>
        <v>2400000</v>
      </c>
      <c r="L456" s="14">
        <f t="shared" si="15"/>
        <v>2400000</v>
      </c>
    </row>
    <row r="457" spans="1:12" ht="13.05" customHeight="1" x14ac:dyDescent="0.3">
      <c r="A457" s="10"/>
      <c r="B457" s="11"/>
      <c r="C457" s="11" t="s">
        <v>46</v>
      </c>
      <c r="D457" s="16">
        <v>0</v>
      </c>
      <c r="E457" s="13"/>
      <c r="F457" s="13"/>
      <c r="G457" s="13"/>
      <c r="H457" s="13"/>
      <c r="I457" s="13"/>
      <c r="J457" s="19">
        <v>2400000</v>
      </c>
      <c r="K457" s="13">
        <f t="shared" si="14"/>
        <v>2400000</v>
      </c>
      <c r="L457" s="14">
        <f t="shared" si="15"/>
        <v>2400000</v>
      </c>
    </row>
    <row r="458" spans="1:12" ht="13.05" customHeight="1" x14ac:dyDescent="0.3">
      <c r="A458" s="10"/>
      <c r="B458" s="11"/>
      <c r="C458" s="11" t="s">
        <v>47</v>
      </c>
      <c r="D458" s="16">
        <v>0</v>
      </c>
      <c r="E458" s="13"/>
      <c r="F458" s="13"/>
      <c r="G458" s="13"/>
      <c r="H458" s="13"/>
      <c r="I458" s="13"/>
      <c r="J458" s="19">
        <v>2400000</v>
      </c>
      <c r="K458" s="13">
        <f t="shared" si="14"/>
        <v>2400000</v>
      </c>
      <c r="L458" s="14">
        <f t="shared" si="15"/>
        <v>2400000</v>
      </c>
    </row>
    <row r="459" spans="1:12" ht="13.05" customHeight="1" x14ac:dyDescent="0.3">
      <c r="A459" s="10"/>
      <c r="B459" s="11"/>
      <c r="C459" s="11" t="s">
        <v>48</v>
      </c>
      <c r="D459" s="16">
        <v>0</v>
      </c>
      <c r="E459" s="13"/>
      <c r="F459" s="13"/>
      <c r="G459" s="13"/>
      <c r="H459" s="13"/>
      <c r="I459" s="13"/>
      <c r="J459" s="19">
        <v>2400000</v>
      </c>
      <c r="K459" s="13">
        <f t="shared" si="14"/>
        <v>2400000</v>
      </c>
      <c r="L459" s="14">
        <f t="shared" si="15"/>
        <v>2400000</v>
      </c>
    </row>
    <row r="460" spans="1:12" ht="13.05" customHeight="1" x14ac:dyDescent="0.3">
      <c r="A460" s="10"/>
      <c r="B460" s="11"/>
      <c r="C460" s="11" t="s">
        <v>49</v>
      </c>
      <c r="D460" s="16">
        <v>0</v>
      </c>
      <c r="E460" s="13"/>
      <c r="F460" s="13"/>
      <c r="G460" s="13"/>
      <c r="H460" s="13"/>
      <c r="I460" s="13"/>
      <c r="J460" s="19">
        <v>2400000</v>
      </c>
      <c r="K460" s="13">
        <f t="shared" si="14"/>
        <v>2400000</v>
      </c>
      <c r="L460" s="14">
        <f t="shared" si="15"/>
        <v>2400000</v>
      </c>
    </row>
    <row r="461" spans="1:12" ht="13.05" customHeight="1" x14ac:dyDescent="0.3">
      <c r="A461" s="10"/>
      <c r="B461" s="11"/>
      <c r="C461" s="11" t="s">
        <v>50</v>
      </c>
      <c r="D461" s="16">
        <v>0</v>
      </c>
      <c r="E461" s="13"/>
      <c r="F461" s="13"/>
      <c r="G461" s="13"/>
      <c r="H461" s="13"/>
      <c r="I461" s="13"/>
      <c r="J461" s="19">
        <v>2400000</v>
      </c>
      <c r="K461" s="13">
        <f t="shared" si="14"/>
        <v>2400000</v>
      </c>
      <c r="L461" s="14">
        <f t="shared" si="15"/>
        <v>2400000</v>
      </c>
    </row>
    <row r="462" spans="1:12" ht="13.05" customHeight="1" x14ac:dyDescent="0.3">
      <c r="A462" s="10"/>
      <c r="B462" s="11"/>
      <c r="C462" s="11" t="s">
        <v>51</v>
      </c>
      <c r="D462" s="16">
        <v>0</v>
      </c>
      <c r="E462" s="13"/>
      <c r="F462" s="13"/>
      <c r="G462" s="13"/>
      <c r="H462" s="13"/>
      <c r="I462" s="13"/>
      <c r="J462" s="19">
        <v>2400000</v>
      </c>
      <c r="K462" s="13">
        <f t="shared" si="14"/>
        <v>2400000</v>
      </c>
      <c r="L462" s="14">
        <f t="shared" si="15"/>
        <v>2400000</v>
      </c>
    </row>
    <row r="463" spans="1:12" ht="13.05" customHeight="1" x14ac:dyDescent="0.3">
      <c r="A463" s="10"/>
      <c r="B463" s="11"/>
      <c r="C463" s="11" t="s">
        <v>52</v>
      </c>
      <c r="D463" s="16">
        <v>0</v>
      </c>
      <c r="E463" s="13"/>
      <c r="F463" s="13"/>
      <c r="G463" s="13"/>
      <c r="H463" s="13"/>
      <c r="I463" s="13"/>
      <c r="J463" s="19">
        <v>2400000</v>
      </c>
      <c r="K463" s="13">
        <f t="shared" si="14"/>
        <v>2400000</v>
      </c>
      <c r="L463" s="14">
        <f t="shared" si="15"/>
        <v>2400000</v>
      </c>
    </row>
    <row r="464" spans="1:12" ht="13.05" customHeight="1" x14ac:dyDescent="0.3">
      <c r="A464" s="10"/>
      <c r="B464" s="11"/>
      <c r="C464" s="11" t="s">
        <v>53</v>
      </c>
      <c r="D464" s="16">
        <v>0</v>
      </c>
      <c r="E464" s="13"/>
      <c r="F464" s="13"/>
      <c r="G464" s="13"/>
      <c r="H464" s="13"/>
      <c r="I464" s="13"/>
      <c r="J464" s="19">
        <v>2400000</v>
      </c>
      <c r="K464" s="13">
        <f t="shared" si="14"/>
        <v>2400000</v>
      </c>
      <c r="L464" s="14">
        <f t="shared" si="15"/>
        <v>2400000</v>
      </c>
    </row>
    <row r="465" spans="1:13" ht="13.05" customHeight="1" x14ac:dyDescent="0.3">
      <c r="A465" s="10"/>
      <c r="B465" s="11"/>
      <c r="C465" s="11" t="s">
        <v>54</v>
      </c>
      <c r="D465" s="16">
        <v>0</v>
      </c>
      <c r="E465" s="13"/>
      <c r="F465" s="13"/>
      <c r="G465" s="13"/>
      <c r="H465" s="13"/>
      <c r="I465" s="13"/>
      <c r="J465" s="19">
        <v>2400000</v>
      </c>
      <c r="K465" s="13">
        <f t="shared" si="14"/>
        <v>2400000</v>
      </c>
      <c r="L465" s="14">
        <f t="shared" si="15"/>
        <v>2400000</v>
      </c>
    </row>
    <row r="466" spans="1:13" ht="13.05" customHeight="1" x14ac:dyDescent="0.3">
      <c r="A466" s="10"/>
      <c r="B466" s="11"/>
      <c r="C466" s="11" t="s">
        <v>55</v>
      </c>
      <c r="D466" s="16">
        <v>0</v>
      </c>
      <c r="E466" s="13"/>
      <c r="F466" s="13"/>
      <c r="G466" s="13"/>
      <c r="H466" s="13"/>
      <c r="I466" s="13"/>
      <c r="J466" s="19">
        <v>2400000</v>
      </c>
      <c r="K466" s="13">
        <f t="shared" si="14"/>
        <v>2400000</v>
      </c>
      <c r="L466" s="14">
        <f t="shared" si="15"/>
        <v>2400000</v>
      </c>
    </row>
    <row r="467" spans="1:13" ht="13.05" customHeight="1" x14ac:dyDescent="0.3">
      <c r="A467" s="10"/>
      <c r="B467" s="11"/>
      <c r="C467" s="11" t="s">
        <v>56</v>
      </c>
      <c r="D467" s="16">
        <v>0</v>
      </c>
      <c r="E467" s="13"/>
      <c r="F467" s="13"/>
      <c r="G467" s="13"/>
      <c r="H467" s="13"/>
      <c r="I467" s="13"/>
      <c r="J467" s="19">
        <v>2400000</v>
      </c>
      <c r="K467" s="13">
        <f t="shared" si="14"/>
        <v>2400000</v>
      </c>
      <c r="L467" s="14">
        <f t="shared" si="15"/>
        <v>2400000</v>
      </c>
    </row>
    <row r="468" spans="1:13" ht="13.05" customHeight="1" x14ac:dyDescent="0.3">
      <c r="A468" s="10"/>
      <c r="B468" s="11"/>
      <c r="C468" s="11" t="s">
        <v>57</v>
      </c>
      <c r="D468" s="16">
        <v>0</v>
      </c>
      <c r="E468" s="13"/>
      <c r="F468" s="13"/>
      <c r="G468" s="13"/>
      <c r="H468" s="13"/>
      <c r="I468" s="13"/>
      <c r="J468" s="19">
        <v>2400000</v>
      </c>
      <c r="K468" s="13">
        <f t="shared" si="14"/>
        <v>2400000</v>
      </c>
      <c r="L468" s="14">
        <f t="shared" si="15"/>
        <v>2400000</v>
      </c>
    </row>
    <row r="469" spans="1:13" ht="13.05" customHeight="1" x14ac:dyDescent="0.3">
      <c r="A469" s="10"/>
      <c r="B469" s="11"/>
      <c r="C469" s="11" t="s">
        <v>58</v>
      </c>
      <c r="D469" s="16">
        <v>0</v>
      </c>
      <c r="E469" s="13"/>
      <c r="F469" s="13"/>
      <c r="G469" s="13"/>
      <c r="H469" s="13"/>
      <c r="I469" s="13"/>
      <c r="J469" s="19">
        <v>2400000</v>
      </c>
      <c r="K469" s="13">
        <f t="shared" si="14"/>
        <v>2400000</v>
      </c>
      <c r="L469" s="14">
        <f t="shared" si="15"/>
        <v>2400000</v>
      </c>
    </row>
    <row r="470" spans="1:13" ht="13.05" customHeight="1" x14ac:dyDescent="0.3">
      <c r="A470" s="10"/>
      <c r="B470" s="11"/>
      <c r="C470" s="11" t="s">
        <v>59</v>
      </c>
      <c r="D470" s="16">
        <v>0</v>
      </c>
      <c r="E470" s="13"/>
      <c r="F470" s="13"/>
      <c r="G470" s="13"/>
      <c r="H470" s="13"/>
      <c r="I470" s="13"/>
      <c r="J470" s="19">
        <v>2400000</v>
      </c>
      <c r="K470" s="13">
        <f t="shared" si="14"/>
        <v>2400000</v>
      </c>
      <c r="L470" s="14">
        <f t="shared" si="15"/>
        <v>2400000</v>
      </c>
    </row>
    <row r="471" spans="1:13" ht="13.05" customHeight="1" x14ac:dyDescent="0.3">
      <c r="A471" s="10"/>
      <c r="B471" s="11"/>
      <c r="C471" s="11" t="s">
        <v>60</v>
      </c>
      <c r="D471" s="16">
        <v>0</v>
      </c>
      <c r="E471" s="13"/>
      <c r="F471" s="13"/>
      <c r="G471" s="13"/>
      <c r="H471" s="13"/>
      <c r="I471" s="13"/>
      <c r="J471" s="19">
        <v>2400000</v>
      </c>
      <c r="K471" s="13">
        <f t="shared" si="14"/>
        <v>2400000</v>
      </c>
      <c r="L471" s="14">
        <f t="shared" si="15"/>
        <v>2400000</v>
      </c>
    </row>
    <row r="472" spans="1:13" ht="13.05" customHeight="1" x14ac:dyDescent="0.3">
      <c r="A472" s="10"/>
      <c r="B472" s="11"/>
      <c r="C472" s="11" t="s">
        <v>61</v>
      </c>
      <c r="D472" s="16">
        <v>0</v>
      </c>
      <c r="E472" s="13"/>
      <c r="F472" s="13"/>
      <c r="G472" s="13"/>
      <c r="H472" s="13"/>
      <c r="I472" s="13"/>
      <c r="J472" s="19">
        <v>2400000</v>
      </c>
      <c r="K472" s="13">
        <f t="shared" si="14"/>
        <v>2400000</v>
      </c>
      <c r="L472" s="14">
        <f t="shared" si="15"/>
        <v>2400000</v>
      </c>
    </row>
    <row r="473" spans="1:13" ht="13.05" customHeight="1" x14ac:dyDescent="0.3">
      <c r="A473" s="10">
        <v>33</v>
      </c>
      <c r="B473" s="11" t="s">
        <v>116</v>
      </c>
      <c r="C473" s="11" t="s">
        <v>117</v>
      </c>
      <c r="D473" s="13">
        <v>75000000</v>
      </c>
      <c r="E473" s="13">
        <v>75000000</v>
      </c>
      <c r="F473" s="13"/>
      <c r="G473" s="13"/>
      <c r="H473" s="13"/>
      <c r="I473" s="13"/>
      <c r="J473" s="13"/>
      <c r="K473" s="13">
        <f t="shared" si="14"/>
        <v>75000000</v>
      </c>
      <c r="L473" s="14">
        <f t="shared" si="15"/>
        <v>0</v>
      </c>
    </row>
    <row r="474" spans="1:13" ht="31.7" customHeight="1" x14ac:dyDescent="0.3">
      <c r="A474" s="10">
        <v>34</v>
      </c>
      <c r="B474" s="11" t="s">
        <v>118</v>
      </c>
      <c r="C474" s="11" t="s">
        <v>119</v>
      </c>
      <c r="D474" s="13">
        <v>300000000</v>
      </c>
      <c r="E474" s="13">
        <v>300000000</v>
      </c>
      <c r="F474" s="13"/>
      <c r="G474" s="13"/>
      <c r="H474" s="13"/>
      <c r="I474" s="13"/>
      <c r="J474" s="13"/>
      <c r="K474" s="13">
        <f t="shared" si="14"/>
        <v>300000000</v>
      </c>
      <c r="L474" s="14">
        <f t="shared" si="15"/>
        <v>0</v>
      </c>
    </row>
    <row r="475" spans="1:13" ht="13.05" customHeight="1" x14ac:dyDescent="0.3">
      <c r="A475" s="10">
        <v>35</v>
      </c>
      <c r="B475" s="11" t="s">
        <v>120</v>
      </c>
      <c r="C475" s="11" t="s">
        <v>121</v>
      </c>
      <c r="D475" s="13">
        <v>15000000</v>
      </c>
      <c r="E475" s="13">
        <v>15000000</v>
      </c>
      <c r="F475" s="13"/>
      <c r="G475" s="13"/>
      <c r="H475" s="13"/>
      <c r="I475" s="13"/>
      <c r="J475" s="13"/>
      <c r="K475" s="13">
        <f t="shared" si="14"/>
        <v>15000000</v>
      </c>
      <c r="L475" s="14">
        <f t="shared" si="15"/>
        <v>0</v>
      </c>
    </row>
    <row r="476" spans="1:13" ht="13.05" customHeight="1" x14ac:dyDescent="0.3">
      <c r="A476" s="10">
        <v>36</v>
      </c>
      <c r="B476" s="11" t="s">
        <v>122</v>
      </c>
      <c r="C476" s="11" t="s">
        <v>123</v>
      </c>
      <c r="D476" s="13">
        <f>15000000+536776000</f>
        <v>551776000</v>
      </c>
      <c r="E476" s="13">
        <f>15000000+536776000</f>
        <v>551776000</v>
      </c>
      <c r="F476" s="13"/>
      <c r="G476" s="13"/>
      <c r="H476" s="13"/>
      <c r="I476" s="13"/>
      <c r="J476" s="13"/>
      <c r="K476" s="13">
        <f t="shared" si="14"/>
        <v>551776000</v>
      </c>
      <c r="L476" s="14">
        <f t="shared" si="15"/>
        <v>0</v>
      </c>
    </row>
    <row r="477" spans="1:13" ht="27.95" x14ac:dyDescent="0.3">
      <c r="A477" s="10"/>
      <c r="B477" s="11" t="s">
        <v>124</v>
      </c>
      <c r="C477" s="11" t="s">
        <v>125</v>
      </c>
      <c r="D477" s="16">
        <v>0</v>
      </c>
      <c r="E477" s="13">
        <v>64000000</v>
      </c>
      <c r="F477" s="13"/>
      <c r="G477" s="13"/>
      <c r="H477" s="13"/>
      <c r="I477" s="13">
        <v>536776000</v>
      </c>
      <c r="J477" s="13"/>
      <c r="K477" s="13">
        <f t="shared" si="14"/>
        <v>600776000</v>
      </c>
      <c r="L477" s="14">
        <f t="shared" si="15"/>
        <v>600776000</v>
      </c>
      <c r="M477" s="15" t="s">
        <v>126</v>
      </c>
    </row>
    <row r="478" spans="1:13" ht="41.95" x14ac:dyDescent="0.3">
      <c r="A478" s="10">
        <v>37</v>
      </c>
      <c r="B478" s="11" t="s">
        <v>127</v>
      </c>
      <c r="C478" s="11" t="s">
        <v>128</v>
      </c>
      <c r="D478" s="13">
        <v>25000000</v>
      </c>
      <c r="E478" s="13">
        <v>25000000</v>
      </c>
      <c r="F478" s="13"/>
      <c r="G478" s="13"/>
      <c r="H478" s="13"/>
      <c r="I478" s="13"/>
      <c r="J478" s="13"/>
      <c r="K478" s="13">
        <f t="shared" si="14"/>
        <v>25000000</v>
      </c>
      <c r="L478" s="14">
        <f t="shared" si="15"/>
        <v>0</v>
      </c>
    </row>
    <row r="479" spans="1:13" ht="27.95" x14ac:dyDescent="0.3">
      <c r="A479" s="10">
        <v>38</v>
      </c>
      <c r="B479" s="11" t="s">
        <v>129</v>
      </c>
      <c r="C479" s="11" t="s">
        <v>130</v>
      </c>
      <c r="D479" s="13">
        <v>25000000</v>
      </c>
      <c r="E479" s="13">
        <v>25000000</v>
      </c>
      <c r="F479" s="13"/>
      <c r="G479" s="13"/>
      <c r="H479" s="13"/>
      <c r="I479" s="13"/>
      <c r="J479" s="13"/>
      <c r="K479" s="13">
        <f t="shared" si="14"/>
        <v>25000000</v>
      </c>
      <c r="L479" s="14">
        <f t="shared" si="15"/>
        <v>0</v>
      </c>
    </row>
    <row r="480" spans="1:13" ht="13.05" customHeight="1" x14ac:dyDescent="0.3">
      <c r="A480" s="10">
        <v>39</v>
      </c>
      <c r="B480" s="11" t="s">
        <v>131</v>
      </c>
      <c r="C480" s="11" t="s">
        <v>132</v>
      </c>
      <c r="D480" s="13">
        <v>25000000</v>
      </c>
      <c r="E480" s="13">
        <v>25000000</v>
      </c>
      <c r="F480" s="13"/>
      <c r="G480" s="13"/>
      <c r="H480" s="13"/>
      <c r="I480" s="13"/>
      <c r="J480" s="13">
        <f>82100000+22700000+45200000</f>
        <v>150000000</v>
      </c>
      <c r="K480" s="13">
        <f t="shared" si="14"/>
        <v>175000000</v>
      </c>
      <c r="L480" s="14">
        <f t="shared" si="15"/>
        <v>150000000</v>
      </c>
    </row>
    <row r="481" spans="1:12" ht="13.05" customHeight="1" x14ac:dyDescent="0.3">
      <c r="A481" s="10"/>
      <c r="B481" s="11"/>
      <c r="C481" s="11" t="s">
        <v>35</v>
      </c>
      <c r="D481" s="16">
        <v>0</v>
      </c>
      <c r="E481" s="13"/>
      <c r="F481" s="13"/>
      <c r="G481" s="13"/>
      <c r="H481" s="13"/>
      <c r="I481" s="13"/>
      <c r="J481" s="13">
        <f>[1]Sheet1!F6</f>
        <v>78846000</v>
      </c>
      <c r="K481" s="13">
        <f t="shared" si="14"/>
        <v>78846000</v>
      </c>
      <c r="L481" s="14">
        <f t="shared" si="15"/>
        <v>78846000</v>
      </c>
    </row>
    <row r="482" spans="1:12" ht="13.05" customHeight="1" x14ac:dyDescent="0.3">
      <c r="A482" s="10"/>
      <c r="B482" s="11"/>
      <c r="C482" s="11" t="s">
        <v>36</v>
      </c>
      <c r="D482" s="16">
        <v>0</v>
      </c>
      <c r="E482" s="13"/>
      <c r="F482" s="13"/>
      <c r="G482" s="13"/>
      <c r="H482" s="13"/>
      <c r="I482" s="13"/>
      <c r="J482" s="13">
        <f>[1]Sheet1!F7</f>
        <v>49800000</v>
      </c>
      <c r="K482" s="13">
        <f t="shared" si="14"/>
        <v>49800000</v>
      </c>
      <c r="L482" s="14">
        <f t="shared" si="15"/>
        <v>49800000</v>
      </c>
    </row>
    <row r="483" spans="1:12" ht="13.05" customHeight="1" x14ac:dyDescent="0.3">
      <c r="A483" s="10"/>
      <c r="B483" s="11"/>
      <c r="C483" s="11" t="s">
        <v>37</v>
      </c>
      <c r="D483" s="16">
        <v>0</v>
      </c>
      <c r="E483" s="13"/>
      <c r="F483" s="13"/>
      <c r="G483" s="13"/>
      <c r="H483" s="13"/>
      <c r="I483" s="13"/>
      <c r="J483" s="13">
        <f>[1]Sheet1!F8</f>
        <v>38452000</v>
      </c>
      <c r="K483" s="13">
        <f t="shared" si="14"/>
        <v>38452000</v>
      </c>
      <c r="L483" s="14">
        <f t="shared" si="15"/>
        <v>38452000</v>
      </c>
    </row>
    <row r="484" spans="1:12" ht="13.05" customHeight="1" x14ac:dyDescent="0.3">
      <c r="A484" s="10"/>
      <c r="B484" s="11"/>
      <c r="C484" s="11" t="s">
        <v>38</v>
      </c>
      <c r="D484" s="16">
        <v>0</v>
      </c>
      <c r="E484" s="13"/>
      <c r="F484" s="13"/>
      <c r="G484" s="13"/>
      <c r="H484" s="13"/>
      <c r="I484" s="13"/>
      <c r="J484" s="13">
        <f>[1]Sheet1!F9</f>
        <v>82625000</v>
      </c>
      <c r="K484" s="13">
        <f t="shared" si="14"/>
        <v>82625000</v>
      </c>
      <c r="L484" s="14">
        <f t="shared" si="15"/>
        <v>82625000</v>
      </c>
    </row>
    <row r="485" spans="1:12" ht="13.05" customHeight="1" x14ac:dyDescent="0.3">
      <c r="A485" s="10"/>
      <c r="B485" s="11"/>
      <c r="C485" s="11" t="s">
        <v>39</v>
      </c>
      <c r="D485" s="16">
        <v>0</v>
      </c>
      <c r="E485" s="13"/>
      <c r="F485" s="13"/>
      <c r="G485" s="13"/>
      <c r="H485" s="13"/>
      <c r="I485" s="13"/>
      <c r="J485" s="13">
        <f>[1]Sheet1!F10</f>
        <v>59903000</v>
      </c>
      <c r="K485" s="13">
        <f t="shared" si="14"/>
        <v>59903000</v>
      </c>
      <c r="L485" s="14">
        <f t="shared" si="15"/>
        <v>59903000</v>
      </c>
    </row>
    <row r="486" spans="1:12" ht="13.05" customHeight="1" x14ac:dyDescent="0.3">
      <c r="A486" s="10"/>
      <c r="B486" s="11"/>
      <c r="C486" s="11" t="s">
        <v>40</v>
      </c>
      <c r="D486" s="16">
        <v>0</v>
      </c>
      <c r="E486" s="13"/>
      <c r="F486" s="13"/>
      <c r="G486" s="13"/>
      <c r="H486" s="13"/>
      <c r="I486" s="13"/>
      <c r="J486" s="13">
        <f>[1]Sheet1!F11</f>
        <v>63878000</v>
      </c>
      <c r="K486" s="13">
        <f t="shared" si="14"/>
        <v>63878000</v>
      </c>
      <c r="L486" s="14">
        <f t="shared" si="15"/>
        <v>63878000</v>
      </c>
    </row>
    <row r="487" spans="1:12" ht="13.05" customHeight="1" x14ac:dyDescent="0.3">
      <c r="A487" s="10"/>
      <c r="B487" s="11"/>
      <c r="C487" s="11" t="s">
        <v>41</v>
      </c>
      <c r="D487" s="16">
        <v>0</v>
      </c>
      <c r="E487" s="13"/>
      <c r="F487" s="13"/>
      <c r="G487" s="13"/>
      <c r="H487" s="13"/>
      <c r="I487" s="13"/>
      <c r="J487" s="13">
        <f>[1]Sheet1!F12</f>
        <v>47455000</v>
      </c>
      <c r="K487" s="13">
        <f t="shared" si="14"/>
        <v>47455000</v>
      </c>
      <c r="L487" s="14">
        <f t="shared" si="15"/>
        <v>47455000</v>
      </c>
    </row>
    <row r="488" spans="1:12" ht="13.05" customHeight="1" x14ac:dyDescent="0.3">
      <c r="A488" s="10"/>
      <c r="B488" s="11"/>
      <c r="C488" s="11" t="s">
        <v>42</v>
      </c>
      <c r="D488" s="16">
        <v>0</v>
      </c>
      <c r="E488" s="13"/>
      <c r="F488" s="13"/>
      <c r="G488" s="13"/>
      <c r="H488" s="13"/>
      <c r="I488" s="13"/>
      <c r="J488" s="13">
        <f>[1]Sheet1!F13</f>
        <v>27666000</v>
      </c>
      <c r="K488" s="13">
        <f t="shared" si="14"/>
        <v>27666000</v>
      </c>
      <c r="L488" s="14">
        <f t="shared" si="15"/>
        <v>27666000</v>
      </c>
    </row>
    <row r="489" spans="1:12" ht="13.05" customHeight="1" x14ac:dyDescent="0.3">
      <c r="A489" s="10"/>
      <c r="B489" s="11"/>
      <c r="C489" s="11" t="s">
        <v>43</v>
      </c>
      <c r="D489" s="16">
        <v>0</v>
      </c>
      <c r="E489" s="13"/>
      <c r="F489" s="13"/>
      <c r="G489" s="13"/>
      <c r="H489" s="13"/>
      <c r="I489" s="13"/>
      <c r="J489" s="13">
        <f>[1]Sheet1!F14</f>
        <v>44305000</v>
      </c>
      <c r="K489" s="13">
        <f t="shared" si="14"/>
        <v>44305000</v>
      </c>
      <c r="L489" s="14">
        <f t="shared" si="15"/>
        <v>44305000</v>
      </c>
    </row>
    <row r="490" spans="1:12" ht="13.05" customHeight="1" x14ac:dyDescent="0.3">
      <c r="A490" s="10"/>
      <c r="B490" s="11"/>
      <c r="C490" s="11" t="s">
        <v>44</v>
      </c>
      <c r="D490" s="16">
        <v>0</v>
      </c>
      <c r="E490" s="13"/>
      <c r="F490" s="13"/>
      <c r="G490" s="13"/>
      <c r="H490" s="13"/>
      <c r="I490" s="13"/>
      <c r="J490" s="13">
        <f>[1]Sheet1!F15</f>
        <v>32281000</v>
      </c>
      <c r="K490" s="13">
        <f t="shared" si="14"/>
        <v>32281000</v>
      </c>
      <c r="L490" s="14">
        <f t="shared" si="15"/>
        <v>32281000</v>
      </c>
    </row>
    <row r="491" spans="1:12" ht="13.05" customHeight="1" x14ac:dyDescent="0.3">
      <c r="A491" s="10"/>
      <c r="B491" s="11"/>
      <c r="C491" s="11" t="s">
        <v>45</v>
      </c>
      <c r="D491" s="16">
        <v>0</v>
      </c>
      <c r="E491" s="13"/>
      <c r="F491" s="13"/>
      <c r="G491" s="13"/>
      <c r="H491" s="13"/>
      <c r="I491" s="13"/>
      <c r="J491" s="13">
        <f>[1]Sheet1!F16</f>
        <v>67874000</v>
      </c>
      <c r="K491" s="13">
        <f t="shared" si="14"/>
        <v>67874000</v>
      </c>
      <c r="L491" s="14">
        <f t="shared" si="15"/>
        <v>67874000</v>
      </c>
    </row>
    <row r="492" spans="1:12" ht="13.05" customHeight="1" x14ac:dyDescent="0.3">
      <c r="A492" s="10"/>
      <c r="B492" s="11"/>
      <c r="C492" s="11" t="s">
        <v>46</v>
      </c>
      <c r="D492" s="16">
        <v>0</v>
      </c>
      <c r="E492" s="13"/>
      <c r="F492" s="13"/>
      <c r="G492" s="13"/>
      <c r="H492" s="13"/>
      <c r="I492" s="13"/>
      <c r="J492" s="13">
        <f>[1]Sheet1!F17</f>
        <v>62762000</v>
      </c>
      <c r="K492" s="13">
        <f t="shared" si="14"/>
        <v>62762000</v>
      </c>
      <c r="L492" s="14">
        <f t="shared" si="15"/>
        <v>62762000</v>
      </c>
    </row>
    <row r="493" spans="1:12" ht="13.05" customHeight="1" x14ac:dyDescent="0.3">
      <c r="A493" s="10"/>
      <c r="B493" s="11"/>
      <c r="C493" s="11" t="s">
        <v>47</v>
      </c>
      <c r="D493" s="16">
        <v>0</v>
      </c>
      <c r="E493" s="13"/>
      <c r="F493" s="13"/>
      <c r="G493" s="13"/>
      <c r="H493" s="13"/>
      <c r="I493" s="13"/>
      <c r="J493" s="13">
        <f>[1]Sheet1!F18</f>
        <v>35811000</v>
      </c>
      <c r="K493" s="13">
        <f t="shared" si="14"/>
        <v>35811000</v>
      </c>
      <c r="L493" s="14">
        <f t="shared" si="15"/>
        <v>35811000</v>
      </c>
    </row>
    <row r="494" spans="1:12" ht="13.05" customHeight="1" x14ac:dyDescent="0.3">
      <c r="A494" s="10"/>
      <c r="B494" s="11"/>
      <c r="C494" s="11" t="s">
        <v>48</v>
      </c>
      <c r="D494" s="16">
        <v>0</v>
      </c>
      <c r="E494" s="13"/>
      <c r="F494" s="13"/>
      <c r="G494" s="13"/>
      <c r="H494" s="13"/>
      <c r="I494" s="13"/>
      <c r="J494" s="13">
        <f>[1]Sheet1!F19</f>
        <v>58031000</v>
      </c>
      <c r="K494" s="13">
        <f t="shared" si="14"/>
        <v>58031000</v>
      </c>
      <c r="L494" s="14">
        <f t="shared" si="15"/>
        <v>58031000</v>
      </c>
    </row>
    <row r="495" spans="1:12" ht="13.05" customHeight="1" x14ac:dyDescent="0.3">
      <c r="A495" s="10"/>
      <c r="B495" s="11"/>
      <c r="C495" s="11" t="s">
        <v>49</v>
      </c>
      <c r="D495" s="16">
        <v>0</v>
      </c>
      <c r="E495" s="13"/>
      <c r="F495" s="13"/>
      <c r="G495" s="13"/>
      <c r="H495" s="13"/>
      <c r="I495" s="13"/>
      <c r="J495" s="13">
        <f>[1]Sheet1!F20</f>
        <v>42587000</v>
      </c>
      <c r="K495" s="13">
        <f t="shared" si="14"/>
        <v>42587000</v>
      </c>
      <c r="L495" s="14">
        <f t="shared" si="15"/>
        <v>42587000</v>
      </c>
    </row>
    <row r="496" spans="1:12" ht="13.05" customHeight="1" x14ac:dyDescent="0.3">
      <c r="A496" s="10"/>
      <c r="B496" s="11"/>
      <c r="C496" s="11" t="s">
        <v>50</v>
      </c>
      <c r="D496" s="16">
        <v>0</v>
      </c>
      <c r="E496" s="13"/>
      <c r="F496" s="13"/>
      <c r="G496" s="13"/>
      <c r="H496" s="13"/>
      <c r="I496" s="13"/>
      <c r="J496" s="13">
        <f>[1]Sheet1!F21</f>
        <v>61617000</v>
      </c>
      <c r="K496" s="13">
        <f t="shared" si="14"/>
        <v>61617000</v>
      </c>
      <c r="L496" s="14">
        <f t="shared" si="15"/>
        <v>61617000</v>
      </c>
    </row>
    <row r="497" spans="1:12" ht="13.05" customHeight="1" x14ac:dyDescent="0.3">
      <c r="A497" s="10"/>
      <c r="B497" s="11"/>
      <c r="C497" s="11" t="s">
        <v>51</v>
      </c>
      <c r="D497" s="16">
        <v>0</v>
      </c>
      <c r="E497" s="13"/>
      <c r="F497" s="13"/>
      <c r="G497" s="13"/>
      <c r="H497" s="13"/>
      <c r="I497" s="13"/>
      <c r="J497" s="13">
        <f>[1]Sheet1!F22</f>
        <v>30091000</v>
      </c>
      <c r="K497" s="13">
        <f t="shared" si="14"/>
        <v>30091000</v>
      </c>
      <c r="L497" s="14">
        <f t="shared" si="15"/>
        <v>30091000</v>
      </c>
    </row>
    <row r="498" spans="1:12" ht="13.05" customHeight="1" x14ac:dyDescent="0.3">
      <c r="A498" s="10"/>
      <c r="B498" s="11"/>
      <c r="C498" s="11" t="s">
        <v>52</v>
      </c>
      <c r="D498" s="16">
        <v>0</v>
      </c>
      <c r="E498" s="13"/>
      <c r="F498" s="13"/>
      <c r="G498" s="13"/>
      <c r="H498" s="13"/>
      <c r="I498" s="13"/>
      <c r="J498" s="13">
        <f>[1]Sheet1!F23</f>
        <v>59546000</v>
      </c>
      <c r="K498" s="13">
        <f t="shared" si="14"/>
        <v>59546000</v>
      </c>
      <c r="L498" s="14">
        <f t="shared" si="15"/>
        <v>59546000</v>
      </c>
    </row>
    <row r="499" spans="1:12" ht="13.05" customHeight="1" x14ac:dyDescent="0.3">
      <c r="A499" s="10"/>
      <c r="B499" s="11"/>
      <c r="C499" s="11" t="s">
        <v>53</v>
      </c>
      <c r="D499" s="16">
        <v>0</v>
      </c>
      <c r="E499" s="13"/>
      <c r="F499" s="13"/>
      <c r="G499" s="13"/>
      <c r="H499" s="13"/>
      <c r="I499" s="13"/>
      <c r="J499" s="13">
        <f>[1]Sheet1!F24</f>
        <v>36850000</v>
      </c>
      <c r="K499" s="13">
        <f t="shared" si="14"/>
        <v>36850000</v>
      </c>
      <c r="L499" s="14">
        <f t="shared" si="15"/>
        <v>36850000</v>
      </c>
    </row>
    <row r="500" spans="1:12" ht="13.05" customHeight="1" x14ac:dyDescent="0.3">
      <c r="A500" s="10"/>
      <c r="B500" s="11"/>
      <c r="C500" s="11" t="s">
        <v>54</v>
      </c>
      <c r="D500" s="16">
        <v>0</v>
      </c>
      <c r="E500" s="13"/>
      <c r="F500" s="13"/>
      <c r="G500" s="13"/>
      <c r="H500" s="13"/>
      <c r="I500" s="13"/>
      <c r="J500" s="13">
        <f>[1]Sheet1!F25</f>
        <v>66332000</v>
      </c>
      <c r="K500" s="13">
        <f t="shared" si="14"/>
        <v>66332000</v>
      </c>
      <c r="L500" s="14">
        <f t="shared" si="15"/>
        <v>66332000</v>
      </c>
    </row>
    <row r="501" spans="1:12" ht="13.05" customHeight="1" x14ac:dyDescent="0.3">
      <c r="A501" s="10"/>
      <c r="B501" s="11"/>
      <c r="C501" s="11" t="s">
        <v>55</v>
      </c>
      <c r="D501" s="16">
        <v>0</v>
      </c>
      <c r="E501" s="13"/>
      <c r="F501" s="13"/>
      <c r="G501" s="13"/>
      <c r="H501" s="13"/>
      <c r="I501" s="13"/>
      <c r="J501" s="13">
        <f>[1]Sheet1!F26</f>
        <v>37523000</v>
      </c>
      <c r="K501" s="13">
        <f t="shared" si="14"/>
        <v>37523000</v>
      </c>
      <c r="L501" s="14">
        <f t="shared" si="15"/>
        <v>37523000</v>
      </c>
    </row>
    <row r="502" spans="1:12" ht="13.05" customHeight="1" x14ac:dyDescent="0.3">
      <c r="A502" s="10"/>
      <c r="B502" s="11"/>
      <c r="C502" s="11" t="s">
        <v>56</v>
      </c>
      <c r="D502" s="16">
        <v>0</v>
      </c>
      <c r="E502" s="13"/>
      <c r="F502" s="13"/>
      <c r="G502" s="13"/>
      <c r="H502" s="13"/>
      <c r="I502" s="13"/>
      <c r="J502" s="13">
        <f>[1]Sheet1!F27</f>
        <v>39781000</v>
      </c>
      <c r="K502" s="13">
        <f t="shared" si="14"/>
        <v>39781000</v>
      </c>
      <c r="L502" s="14">
        <f t="shared" si="15"/>
        <v>39781000</v>
      </c>
    </row>
    <row r="503" spans="1:12" ht="13.05" customHeight="1" x14ac:dyDescent="0.3">
      <c r="A503" s="10"/>
      <c r="B503" s="11"/>
      <c r="C503" s="11" t="s">
        <v>57</v>
      </c>
      <c r="D503" s="16">
        <v>0</v>
      </c>
      <c r="E503" s="13"/>
      <c r="F503" s="13"/>
      <c r="G503" s="13"/>
      <c r="H503" s="13"/>
      <c r="I503" s="13"/>
      <c r="J503" s="13">
        <f>[1]Sheet1!F28</f>
        <v>43472000</v>
      </c>
      <c r="K503" s="13">
        <f t="shared" si="14"/>
        <v>43472000</v>
      </c>
      <c r="L503" s="14">
        <f t="shared" si="15"/>
        <v>43472000</v>
      </c>
    </row>
    <row r="504" spans="1:12" ht="13.05" customHeight="1" x14ac:dyDescent="0.3">
      <c r="A504" s="10"/>
      <c r="B504" s="11"/>
      <c r="C504" s="11" t="s">
        <v>58</v>
      </c>
      <c r="D504" s="16">
        <v>0</v>
      </c>
      <c r="E504" s="13"/>
      <c r="F504" s="13"/>
      <c r="G504" s="13"/>
      <c r="H504" s="13"/>
      <c r="I504" s="13"/>
      <c r="J504" s="13">
        <f>[1]Sheet1!F29</f>
        <v>30692000</v>
      </c>
      <c r="K504" s="13">
        <f t="shared" si="14"/>
        <v>30692000</v>
      </c>
      <c r="L504" s="14">
        <f t="shared" si="15"/>
        <v>30692000</v>
      </c>
    </row>
    <row r="505" spans="1:12" ht="13.05" customHeight="1" x14ac:dyDescent="0.3">
      <c r="A505" s="10"/>
      <c r="B505" s="11"/>
      <c r="C505" s="11" t="s">
        <v>59</v>
      </c>
      <c r="D505" s="16">
        <v>0</v>
      </c>
      <c r="E505" s="13"/>
      <c r="F505" s="13"/>
      <c r="G505" s="13"/>
      <c r="H505" s="13"/>
      <c r="I505" s="13"/>
      <c r="J505" s="13">
        <f>[1]Sheet1!F30</f>
        <v>38787000</v>
      </c>
      <c r="K505" s="13">
        <f t="shared" si="14"/>
        <v>38787000</v>
      </c>
      <c r="L505" s="14">
        <f t="shared" si="15"/>
        <v>38787000</v>
      </c>
    </row>
    <row r="506" spans="1:12" ht="13.05" customHeight="1" x14ac:dyDescent="0.3">
      <c r="A506" s="10"/>
      <c r="B506" s="11"/>
      <c r="C506" s="11" t="s">
        <v>60</v>
      </c>
      <c r="D506" s="16">
        <v>0</v>
      </c>
      <c r="E506" s="13"/>
      <c r="F506" s="13"/>
      <c r="G506" s="13"/>
      <c r="H506" s="13"/>
      <c r="I506" s="13"/>
      <c r="J506" s="13">
        <f>[1]Sheet1!F31</f>
        <v>55645000</v>
      </c>
      <c r="K506" s="13">
        <f t="shared" si="14"/>
        <v>55645000</v>
      </c>
      <c r="L506" s="14">
        <f t="shared" si="15"/>
        <v>55645000</v>
      </c>
    </row>
    <row r="507" spans="1:12" ht="13.05" customHeight="1" x14ac:dyDescent="0.3">
      <c r="A507" s="10"/>
      <c r="B507" s="11"/>
      <c r="C507" s="11" t="s">
        <v>61</v>
      </c>
      <c r="D507" s="16">
        <v>0</v>
      </c>
      <c r="E507" s="13"/>
      <c r="F507" s="13"/>
      <c r="G507" s="13"/>
      <c r="H507" s="13"/>
      <c r="I507" s="13"/>
      <c r="J507" s="13">
        <f>[1]Sheet1!F32</f>
        <v>57388000</v>
      </c>
      <c r="K507" s="13">
        <f t="shared" si="14"/>
        <v>57388000</v>
      </c>
      <c r="L507" s="14">
        <f t="shared" si="15"/>
        <v>57388000</v>
      </c>
    </row>
    <row r="508" spans="1:12" ht="27.95" x14ac:dyDescent="0.3">
      <c r="A508" s="10">
        <v>40</v>
      </c>
      <c r="B508" s="11" t="s">
        <v>133</v>
      </c>
      <c r="C508" s="11" t="s">
        <v>134</v>
      </c>
      <c r="D508" s="13">
        <v>25000000</v>
      </c>
      <c r="E508" s="13">
        <v>25000000</v>
      </c>
      <c r="F508" s="13"/>
      <c r="G508" s="13"/>
      <c r="H508" s="13"/>
      <c r="I508" s="13"/>
      <c r="J508" s="13"/>
      <c r="K508" s="13">
        <f t="shared" si="14"/>
        <v>25000000</v>
      </c>
      <c r="L508" s="14">
        <f t="shared" si="15"/>
        <v>0</v>
      </c>
    </row>
    <row r="509" spans="1:12" ht="27.95" x14ac:dyDescent="0.3">
      <c r="A509" s="10">
        <v>41</v>
      </c>
      <c r="B509" s="11" t="s">
        <v>135</v>
      </c>
      <c r="C509" s="11" t="s">
        <v>136</v>
      </c>
      <c r="D509" s="13">
        <v>150000000</v>
      </c>
      <c r="E509" s="13">
        <v>150000000</v>
      </c>
      <c r="F509" s="13"/>
      <c r="G509" s="13"/>
      <c r="H509" s="13"/>
      <c r="I509" s="13"/>
      <c r="J509" s="13"/>
      <c r="K509" s="13">
        <f t="shared" si="14"/>
        <v>150000000</v>
      </c>
      <c r="L509" s="14">
        <f t="shared" si="15"/>
        <v>0</v>
      </c>
    </row>
    <row r="510" spans="1:12" ht="30.65" customHeight="1" x14ac:dyDescent="0.3">
      <c r="A510" s="10">
        <v>42</v>
      </c>
      <c r="B510" s="11" t="s">
        <v>137</v>
      </c>
      <c r="C510" s="11" t="s">
        <v>138</v>
      </c>
      <c r="D510" s="13">
        <v>6842400000</v>
      </c>
      <c r="E510" s="13">
        <v>6842400000</v>
      </c>
      <c r="F510" s="13"/>
      <c r="G510" s="13"/>
      <c r="H510" s="13"/>
      <c r="I510" s="13"/>
      <c r="J510" s="13"/>
      <c r="K510" s="13">
        <f t="shared" si="14"/>
        <v>6842400000</v>
      </c>
      <c r="L510" s="14">
        <f t="shared" si="15"/>
        <v>0</v>
      </c>
    </row>
    <row r="511" spans="1:12" ht="13.05" customHeight="1" x14ac:dyDescent="0.3">
      <c r="A511" s="10"/>
      <c r="B511" s="11"/>
      <c r="C511" s="11" t="s">
        <v>35</v>
      </c>
      <c r="D511" s="16">
        <v>0</v>
      </c>
      <c r="E511" s="13"/>
      <c r="F511" s="13"/>
      <c r="G511" s="13"/>
      <c r="H511" s="13"/>
      <c r="I511" s="13"/>
      <c r="J511" s="19">
        <v>42000000</v>
      </c>
      <c r="K511" s="13">
        <f t="shared" si="14"/>
        <v>42000000</v>
      </c>
      <c r="L511" s="14">
        <f t="shared" si="15"/>
        <v>42000000</v>
      </c>
    </row>
    <row r="512" spans="1:12" ht="13.05" customHeight="1" x14ac:dyDescent="0.3">
      <c r="A512" s="10"/>
      <c r="B512" s="11"/>
      <c r="C512" s="11" t="s">
        <v>36</v>
      </c>
      <c r="D512" s="16">
        <v>0</v>
      </c>
      <c r="E512" s="13"/>
      <c r="F512" s="13"/>
      <c r="G512" s="13"/>
      <c r="H512" s="13"/>
      <c r="I512" s="13"/>
      <c r="J512" s="19">
        <v>63000000</v>
      </c>
      <c r="K512" s="13">
        <f t="shared" si="14"/>
        <v>63000000</v>
      </c>
      <c r="L512" s="14">
        <f t="shared" si="15"/>
        <v>63000000</v>
      </c>
    </row>
    <row r="513" spans="1:12" ht="13.05" customHeight="1" x14ac:dyDescent="0.3">
      <c r="A513" s="10"/>
      <c r="B513" s="11"/>
      <c r="C513" s="11" t="s">
        <v>37</v>
      </c>
      <c r="D513" s="16">
        <v>0</v>
      </c>
      <c r="E513" s="13"/>
      <c r="F513" s="13"/>
      <c r="G513" s="13"/>
      <c r="H513" s="13"/>
      <c r="I513" s="13"/>
      <c r="J513" s="19">
        <v>63000000</v>
      </c>
      <c r="K513" s="13">
        <f t="shared" si="14"/>
        <v>63000000</v>
      </c>
      <c r="L513" s="14">
        <f t="shared" si="15"/>
        <v>63000000</v>
      </c>
    </row>
    <row r="514" spans="1:12" ht="13.05" customHeight="1" x14ac:dyDescent="0.3">
      <c r="A514" s="10"/>
      <c r="B514" s="11"/>
      <c r="C514" s="11" t="s">
        <v>38</v>
      </c>
      <c r="D514" s="16">
        <v>0</v>
      </c>
      <c r="E514" s="13"/>
      <c r="F514" s="13"/>
      <c r="G514" s="13"/>
      <c r="H514" s="13"/>
      <c r="I514" s="13"/>
      <c r="J514" s="19">
        <v>84000000</v>
      </c>
      <c r="K514" s="13">
        <f t="shared" ref="K514:K577" si="16">SUM(E514:J514)</f>
        <v>84000000</v>
      </c>
      <c r="L514" s="14">
        <f t="shared" si="15"/>
        <v>84000000</v>
      </c>
    </row>
    <row r="515" spans="1:12" ht="13.05" customHeight="1" x14ac:dyDescent="0.3">
      <c r="A515" s="10"/>
      <c r="B515" s="11"/>
      <c r="C515" s="11" t="s">
        <v>39</v>
      </c>
      <c r="D515" s="16">
        <v>0</v>
      </c>
      <c r="E515" s="13"/>
      <c r="F515" s="13"/>
      <c r="G515" s="13"/>
      <c r="H515" s="13"/>
      <c r="I515" s="13"/>
      <c r="J515" s="19">
        <v>63000000</v>
      </c>
      <c r="K515" s="13">
        <f t="shared" si="16"/>
        <v>63000000</v>
      </c>
      <c r="L515" s="14">
        <f t="shared" si="15"/>
        <v>63000000</v>
      </c>
    </row>
    <row r="516" spans="1:12" ht="13.05" customHeight="1" x14ac:dyDescent="0.3">
      <c r="A516" s="10"/>
      <c r="B516" s="11"/>
      <c r="C516" s="11" t="s">
        <v>40</v>
      </c>
      <c r="D516" s="16">
        <v>0</v>
      </c>
      <c r="E516" s="13"/>
      <c r="F516" s="13"/>
      <c r="G516" s="13"/>
      <c r="H516" s="13"/>
      <c r="I516" s="13"/>
      <c r="J516" s="19">
        <v>63000000</v>
      </c>
      <c r="K516" s="13">
        <f t="shared" si="16"/>
        <v>63000000</v>
      </c>
      <c r="L516" s="14">
        <f t="shared" si="15"/>
        <v>63000000</v>
      </c>
    </row>
    <row r="517" spans="1:12" ht="13.05" customHeight="1" x14ac:dyDescent="0.3">
      <c r="A517" s="10"/>
      <c r="B517" s="11"/>
      <c r="C517" s="11" t="s">
        <v>41</v>
      </c>
      <c r="D517" s="16">
        <v>0</v>
      </c>
      <c r="E517" s="13"/>
      <c r="F517" s="13"/>
      <c r="G517" s="13"/>
      <c r="H517" s="13"/>
      <c r="I517" s="13"/>
      <c r="J517" s="19">
        <v>21000000</v>
      </c>
      <c r="K517" s="13">
        <f t="shared" si="16"/>
        <v>21000000</v>
      </c>
      <c r="L517" s="14">
        <f t="shared" si="15"/>
        <v>21000000</v>
      </c>
    </row>
    <row r="518" spans="1:12" ht="13.05" customHeight="1" x14ac:dyDescent="0.3">
      <c r="A518" s="10"/>
      <c r="B518" s="11"/>
      <c r="C518" s="11" t="s">
        <v>42</v>
      </c>
      <c r="D518" s="16">
        <v>0</v>
      </c>
      <c r="E518" s="13"/>
      <c r="F518" s="13"/>
      <c r="G518" s="13"/>
      <c r="H518" s="13"/>
      <c r="I518" s="13"/>
      <c r="J518" s="19">
        <v>63000000</v>
      </c>
      <c r="K518" s="13">
        <f t="shared" si="16"/>
        <v>63000000</v>
      </c>
      <c r="L518" s="14">
        <f t="shared" si="15"/>
        <v>63000000</v>
      </c>
    </row>
    <row r="519" spans="1:12" ht="13.05" customHeight="1" x14ac:dyDescent="0.3">
      <c r="A519" s="10"/>
      <c r="B519" s="11"/>
      <c r="C519" s="11" t="s">
        <v>43</v>
      </c>
      <c r="D519" s="16">
        <v>0</v>
      </c>
      <c r="E519" s="13"/>
      <c r="F519" s="13"/>
      <c r="G519" s="13"/>
      <c r="H519" s="13"/>
      <c r="I519" s="13"/>
      <c r="J519" s="19">
        <v>84000000</v>
      </c>
      <c r="K519" s="13">
        <f t="shared" si="16"/>
        <v>84000000</v>
      </c>
      <c r="L519" s="14">
        <f t="shared" ref="L519:L582" si="17">K519-D519</f>
        <v>84000000</v>
      </c>
    </row>
    <row r="520" spans="1:12" ht="13.05" customHeight="1" x14ac:dyDescent="0.3">
      <c r="A520" s="10"/>
      <c r="B520" s="11"/>
      <c r="C520" s="11" t="s">
        <v>44</v>
      </c>
      <c r="D520" s="16">
        <v>0</v>
      </c>
      <c r="E520" s="13"/>
      <c r="F520" s="13"/>
      <c r="G520" s="13"/>
      <c r="H520" s="13"/>
      <c r="I520" s="13"/>
      <c r="J520" s="19">
        <v>21000000</v>
      </c>
      <c r="K520" s="13">
        <f t="shared" si="16"/>
        <v>21000000</v>
      </c>
      <c r="L520" s="14">
        <f t="shared" si="17"/>
        <v>21000000</v>
      </c>
    </row>
    <row r="521" spans="1:12" ht="13.05" customHeight="1" x14ac:dyDescent="0.3">
      <c r="A521" s="10"/>
      <c r="B521" s="11"/>
      <c r="C521" s="11" t="s">
        <v>45</v>
      </c>
      <c r="D521" s="16">
        <v>0</v>
      </c>
      <c r="E521" s="13"/>
      <c r="F521" s="13"/>
      <c r="G521" s="13"/>
      <c r="H521" s="13"/>
      <c r="I521" s="13"/>
      <c r="J521" s="19">
        <v>63000000</v>
      </c>
      <c r="K521" s="13">
        <f t="shared" si="16"/>
        <v>63000000</v>
      </c>
      <c r="L521" s="14">
        <f t="shared" si="17"/>
        <v>63000000</v>
      </c>
    </row>
    <row r="522" spans="1:12" ht="13.05" customHeight="1" x14ac:dyDescent="0.3">
      <c r="A522" s="10"/>
      <c r="B522" s="11"/>
      <c r="C522" s="11" t="s">
        <v>46</v>
      </c>
      <c r="D522" s="16">
        <v>0</v>
      </c>
      <c r="E522" s="13"/>
      <c r="F522" s="13"/>
      <c r="G522" s="13"/>
      <c r="H522" s="13"/>
      <c r="I522" s="13"/>
      <c r="J522" s="19">
        <v>42000000</v>
      </c>
      <c r="K522" s="13">
        <f t="shared" si="16"/>
        <v>42000000</v>
      </c>
      <c r="L522" s="14">
        <f t="shared" si="17"/>
        <v>42000000</v>
      </c>
    </row>
    <row r="523" spans="1:12" ht="13.05" customHeight="1" x14ac:dyDescent="0.3">
      <c r="A523" s="10"/>
      <c r="B523" s="11"/>
      <c r="C523" s="11" t="s">
        <v>47</v>
      </c>
      <c r="D523" s="16">
        <v>0</v>
      </c>
      <c r="E523" s="13"/>
      <c r="F523" s="13"/>
      <c r="G523" s="13"/>
      <c r="H523" s="13"/>
      <c r="I523" s="13"/>
      <c r="J523" s="19">
        <v>42000000</v>
      </c>
      <c r="K523" s="13">
        <f t="shared" si="16"/>
        <v>42000000</v>
      </c>
      <c r="L523" s="14">
        <f t="shared" si="17"/>
        <v>42000000</v>
      </c>
    </row>
    <row r="524" spans="1:12" ht="13.05" customHeight="1" x14ac:dyDescent="0.3">
      <c r="A524" s="10"/>
      <c r="B524" s="11"/>
      <c r="C524" s="11" t="s">
        <v>48</v>
      </c>
      <c r="D524" s="16">
        <v>0</v>
      </c>
      <c r="E524" s="13"/>
      <c r="F524" s="13"/>
      <c r="G524" s="13"/>
      <c r="H524" s="13"/>
      <c r="I524" s="13"/>
      <c r="J524" s="19">
        <v>42000000</v>
      </c>
      <c r="K524" s="13">
        <f t="shared" si="16"/>
        <v>42000000</v>
      </c>
      <c r="L524" s="14">
        <f t="shared" si="17"/>
        <v>42000000</v>
      </c>
    </row>
    <row r="525" spans="1:12" ht="13.05" customHeight="1" x14ac:dyDescent="0.3">
      <c r="A525" s="10"/>
      <c r="B525" s="11"/>
      <c r="C525" s="11" t="s">
        <v>49</v>
      </c>
      <c r="D525" s="16">
        <v>0</v>
      </c>
      <c r="E525" s="13"/>
      <c r="F525" s="13"/>
      <c r="G525" s="13"/>
      <c r="H525" s="13"/>
      <c r="I525" s="13"/>
      <c r="J525" s="19">
        <v>63000000</v>
      </c>
      <c r="K525" s="13">
        <f t="shared" si="16"/>
        <v>63000000</v>
      </c>
      <c r="L525" s="14">
        <f t="shared" si="17"/>
        <v>63000000</v>
      </c>
    </row>
    <row r="526" spans="1:12" ht="13.05" customHeight="1" x14ac:dyDescent="0.3">
      <c r="A526" s="10"/>
      <c r="B526" s="11"/>
      <c r="C526" s="11" t="s">
        <v>50</v>
      </c>
      <c r="D526" s="16">
        <v>0</v>
      </c>
      <c r="E526" s="13"/>
      <c r="F526" s="13"/>
      <c r="G526" s="13"/>
      <c r="H526" s="13"/>
      <c r="I526" s="13"/>
      <c r="J526" s="19">
        <v>84000000</v>
      </c>
      <c r="K526" s="13">
        <f t="shared" si="16"/>
        <v>84000000</v>
      </c>
      <c r="L526" s="14">
        <f t="shared" si="17"/>
        <v>84000000</v>
      </c>
    </row>
    <row r="527" spans="1:12" ht="13.05" customHeight="1" x14ac:dyDescent="0.3">
      <c r="A527" s="10"/>
      <c r="B527" s="11"/>
      <c r="C527" s="11" t="s">
        <v>51</v>
      </c>
      <c r="D527" s="16">
        <v>0</v>
      </c>
      <c r="E527" s="13"/>
      <c r="F527" s="13"/>
      <c r="G527" s="13"/>
      <c r="H527" s="13"/>
      <c r="I527" s="13"/>
      <c r="J527" s="19">
        <v>0</v>
      </c>
      <c r="K527" s="13">
        <f t="shared" si="16"/>
        <v>0</v>
      </c>
      <c r="L527" s="14">
        <f t="shared" si="17"/>
        <v>0</v>
      </c>
    </row>
    <row r="528" spans="1:12" ht="13.05" customHeight="1" x14ac:dyDescent="0.3">
      <c r="A528" s="10"/>
      <c r="B528" s="11"/>
      <c r="C528" s="11" t="s">
        <v>52</v>
      </c>
      <c r="D528" s="16">
        <v>0</v>
      </c>
      <c r="E528" s="13"/>
      <c r="F528" s="13"/>
      <c r="G528" s="13"/>
      <c r="H528" s="13"/>
      <c r="I528" s="13"/>
      <c r="J528" s="19">
        <v>42000000</v>
      </c>
      <c r="K528" s="13">
        <f t="shared" si="16"/>
        <v>42000000</v>
      </c>
      <c r="L528" s="14">
        <f t="shared" si="17"/>
        <v>42000000</v>
      </c>
    </row>
    <row r="529" spans="1:12" ht="13.05" customHeight="1" x14ac:dyDescent="0.3">
      <c r="A529" s="10"/>
      <c r="B529" s="11"/>
      <c r="C529" s="11" t="s">
        <v>53</v>
      </c>
      <c r="D529" s="16">
        <v>0</v>
      </c>
      <c r="E529" s="13"/>
      <c r="F529" s="13"/>
      <c r="G529" s="13"/>
      <c r="H529" s="13"/>
      <c r="I529" s="13"/>
      <c r="J529" s="19">
        <v>42000000</v>
      </c>
      <c r="K529" s="13">
        <f t="shared" si="16"/>
        <v>42000000</v>
      </c>
      <c r="L529" s="14">
        <f t="shared" si="17"/>
        <v>42000000</v>
      </c>
    </row>
    <row r="530" spans="1:12" ht="13.05" customHeight="1" x14ac:dyDescent="0.3">
      <c r="A530" s="10"/>
      <c r="B530" s="11"/>
      <c r="C530" s="11" t="s">
        <v>54</v>
      </c>
      <c r="D530" s="16">
        <v>0</v>
      </c>
      <c r="E530" s="13"/>
      <c r="F530" s="13"/>
      <c r="G530" s="13"/>
      <c r="H530" s="13"/>
      <c r="I530" s="13"/>
      <c r="J530" s="19">
        <v>63000000</v>
      </c>
      <c r="K530" s="13">
        <f t="shared" si="16"/>
        <v>63000000</v>
      </c>
      <c r="L530" s="14">
        <f t="shared" si="17"/>
        <v>63000000</v>
      </c>
    </row>
    <row r="531" spans="1:12" ht="13.05" customHeight="1" x14ac:dyDescent="0.3">
      <c r="A531" s="10"/>
      <c r="B531" s="11"/>
      <c r="C531" s="11" t="s">
        <v>55</v>
      </c>
      <c r="D531" s="16">
        <v>0</v>
      </c>
      <c r="E531" s="13"/>
      <c r="F531" s="13"/>
      <c r="G531" s="13"/>
      <c r="H531" s="13"/>
      <c r="I531" s="13"/>
      <c r="J531" s="19">
        <v>21000000</v>
      </c>
      <c r="K531" s="13">
        <f t="shared" si="16"/>
        <v>21000000</v>
      </c>
      <c r="L531" s="14">
        <f t="shared" si="17"/>
        <v>21000000</v>
      </c>
    </row>
    <row r="532" spans="1:12" ht="13.05" customHeight="1" x14ac:dyDescent="0.3">
      <c r="A532" s="10"/>
      <c r="B532" s="11"/>
      <c r="C532" s="11" t="s">
        <v>56</v>
      </c>
      <c r="D532" s="16">
        <v>0</v>
      </c>
      <c r="E532" s="13"/>
      <c r="F532" s="13"/>
      <c r="G532" s="13"/>
      <c r="H532" s="13"/>
      <c r="I532" s="13"/>
      <c r="J532" s="19">
        <v>0</v>
      </c>
      <c r="K532" s="13">
        <f t="shared" si="16"/>
        <v>0</v>
      </c>
      <c r="L532" s="14">
        <f t="shared" si="17"/>
        <v>0</v>
      </c>
    </row>
    <row r="533" spans="1:12" ht="13.05" customHeight="1" x14ac:dyDescent="0.3">
      <c r="A533" s="10"/>
      <c r="B533" s="11"/>
      <c r="C533" s="11" t="s">
        <v>57</v>
      </c>
      <c r="D533" s="16">
        <v>0</v>
      </c>
      <c r="E533" s="13"/>
      <c r="F533" s="13"/>
      <c r="G533" s="13"/>
      <c r="H533" s="13"/>
      <c r="I533" s="13"/>
      <c r="J533" s="19">
        <v>63000000</v>
      </c>
      <c r="K533" s="13">
        <f t="shared" si="16"/>
        <v>63000000</v>
      </c>
      <c r="L533" s="14">
        <f t="shared" si="17"/>
        <v>63000000</v>
      </c>
    </row>
    <row r="534" spans="1:12" ht="13.05" customHeight="1" x14ac:dyDescent="0.3">
      <c r="A534" s="10"/>
      <c r="B534" s="11"/>
      <c r="C534" s="11" t="s">
        <v>58</v>
      </c>
      <c r="D534" s="16">
        <v>0</v>
      </c>
      <c r="E534" s="13"/>
      <c r="F534" s="13"/>
      <c r="G534" s="13"/>
      <c r="H534" s="13"/>
      <c r="I534" s="13"/>
      <c r="J534" s="19">
        <v>21000000</v>
      </c>
      <c r="K534" s="13">
        <f t="shared" si="16"/>
        <v>21000000</v>
      </c>
      <c r="L534" s="14">
        <f t="shared" si="17"/>
        <v>21000000</v>
      </c>
    </row>
    <row r="535" spans="1:12" ht="13.05" customHeight="1" x14ac:dyDescent="0.3">
      <c r="A535" s="10"/>
      <c r="B535" s="11"/>
      <c r="C535" s="11" t="s">
        <v>59</v>
      </c>
      <c r="D535" s="16">
        <v>0</v>
      </c>
      <c r="E535" s="13"/>
      <c r="F535" s="13"/>
      <c r="G535" s="13"/>
      <c r="H535" s="13"/>
      <c r="I535" s="13"/>
      <c r="J535" s="19">
        <v>63000000</v>
      </c>
      <c r="K535" s="13">
        <f t="shared" si="16"/>
        <v>63000000</v>
      </c>
      <c r="L535" s="14">
        <f t="shared" si="17"/>
        <v>63000000</v>
      </c>
    </row>
    <row r="536" spans="1:12" ht="13.05" customHeight="1" x14ac:dyDescent="0.3">
      <c r="A536" s="10"/>
      <c r="B536" s="11"/>
      <c r="C536" s="11" t="s">
        <v>60</v>
      </c>
      <c r="D536" s="16">
        <v>0</v>
      </c>
      <c r="E536" s="13"/>
      <c r="F536" s="13"/>
      <c r="G536" s="13"/>
      <c r="H536" s="13"/>
      <c r="I536" s="13"/>
      <c r="J536" s="19">
        <v>63000000</v>
      </c>
      <c r="K536" s="13">
        <f t="shared" si="16"/>
        <v>63000000</v>
      </c>
      <c r="L536" s="14">
        <f t="shared" si="17"/>
        <v>63000000</v>
      </c>
    </row>
    <row r="537" spans="1:12" ht="13.05" customHeight="1" x14ac:dyDescent="0.3">
      <c r="A537" s="10"/>
      <c r="B537" s="11"/>
      <c r="C537" s="11" t="s">
        <v>61</v>
      </c>
      <c r="D537" s="16">
        <v>0</v>
      </c>
      <c r="E537" s="13"/>
      <c r="F537" s="13"/>
      <c r="G537" s="13"/>
      <c r="H537" s="13"/>
      <c r="I537" s="13"/>
      <c r="J537" s="19">
        <v>63000000</v>
      </c>
      <c r="K537" s="13">
        <f t="shared" si="16"/>
        <v>63000000</v>
      </c>
      <c r="L537" s="14">
        <f t="shared" si="17"/>
        <v>63000000</v>
      </c>
    </row>
    <row r="538" spans="1:12" ht="46.75" customHeight="1" x14ac:dyDescent="0.3">
      <c r="A538" s="10">
        <v>43</v>
      </c>
      <c r="B538" s="11" t="s">
        <v>139</v>
      </c>
      <c r="C538" s="11" t="s">
        <v>140</v>
      </c>
      <c r="D538" s="13">
        <v>50000000</v>
      </c>
      <c r="E538" s="13">
        <v>50000000</v>
      </c>
      <c r="F538" s="13"/>
      <c r="G538" s="13"/>
      <c r="H538" s="13"/>
      <c r="I538" s="13"/>
      <c r="J538" s="13"/>
      <c r="K538" s="13">
        <f t="shared" si="16"/>
        <v>50000000</v>
      </c>
      <c r="L538" s="14">
        <f t="shared" si="17"/>
        <v>0</v>
      </c>
    </row>
    <row r="539" spans="1:12" ht="41.4" customHeight="1" x14ac:dyDescent="0.3">
      <c r="A539" s="10">
        <v>44</v>
      </c>
      <c r="B539" s="11" t="s">
        <v>141</v>
      </c>
      <c r="C539" s="11" t="s">
        <v>142</v>
      </c>
      <c r="D539" s="13">
        <v>10000000</v>
      </c>
      <c r="E539" s="13">
        <v>10000000</v>
      </c>
      <c r="F539" s="13"/>
      <c r="G539" s="13"/>
      <c r="H539" s="13"/>
      <c r="I539" s="13"/>
      <c r="J539" s="13"/>
      <c r="K539" s="13">
        <f t="shared" si="16"/>
        <v>10000000</v>
      </c>
      <c r="L539" s="14">
        <f t="shared" si="17"/>
        <v>0</v>
      </c>
    </row>
    <row r="540" spans="1:12" ht="27.95" x14ac:dyDescent="0.3">
      <c r="A540" s="10">
        <v>45</v>
      </c>
      <c r="B540" s="11" t="s">
        <v>143</v>
      </c>
      <c r="C540" s="11" t="s">
        <v>144</v>
      </c>
      <c r="D540" s="13">
        <v>10000000</v>
      </c>
      <c r="E540" s="13">
        <v>10000000</v>
      </c>
      <c r="F540" s="13"/>
      <c r="G540" s="13"/>
      <c r="H540" s="13"/>
      <c r="I540" s="13"/>
      <c r="J540" s="13"/>
      <c r="K540" s="13">
        <f t="shared" si="16"/>
        <v>10000000</v>
      </c>
      <c r="L540" s="14">
        <f t="shared" si="17"/>
        <v>0</v>
      </c>
    </row>
    <row r="541" spans="1:12" ht="46.25" customHeight="1" x14ac:dyDescent="0.3">
      <c r="A541" s="10">
        <v>46</v>
      </c>
      <c r="B541" s="11" t="s">
        <v>145</v>
      </c>
      <c r="C541" s="11" t="s">
        <v>146</v>
      </c>
      <c r="D541" s="13">
        <v>6000000</v>
      </c>
      <c r="E541" s="13">
        <v>6000000</v>
      </c>
      <c r="F541" s="13"/>
      <c r="G541" s="13"/>
      <c r="H541" s="13"/>
      <c r="I541" s="13"/>
      <c r="J541" s="13"/>
      <c r="K541" s="13">
        <f t="shared" si="16"/>
        <v>6000000</v>
      </c>
      <c r="L541" s="14">
        <f t="shared" si="17"/>
        <v>0</v>
      </c>
    </row>
    <row r="542" spans="1:12" ht="61.25" customHeight="1" x14ac:dyDescent="0.3">
      <c r="A542" s="10">
        <v>47</v>
      </c>
      <c r="B542" s="11" t="s">
        <v>147</v>
      </c>
      <c r="C542" s="11" t="s">
        <v>148</v>
      </c>
      <c r="D542" s="13">
        <v>125000000</v>
      </c>
      <c r="E542" s="13">
        <v>125000000</v>
      </c>
      <c r="F542" s="13"/>
      <c r="G542" s="13"/>
      <c r="H542" s="13"/>
      <c r="I542" s="13"/>
      <c r="J542" s="13"/>
      <c r="K542" s="13">
        <f t="shared" si="16"/>
        <v>125000000</v>
      </c>
      <c r="L542" s="14">
        <f t="shared" si="17"/>
        <v>0</v>
      </c>
    </row>
    <row r="543" spans="1:12" ht="59.1" customHeight="1" x14ac:dyDescent="0.3">
      <c r="A543" s="10">
        <v>48</v>
      </c>
      <c r="B543" s="11" t="s">
        <v>149</v>
      </c>
      <c r="C543" s="11" t="s">
        <v>150</v>
      </c>
      <c r="D543" s="13">
        <v>45000000</v>
      </c>
      <c r="E543" s="13">
        <v>45000000</v>
      </c>
      <c r="F543" s="13"/>
      <c r="G543" s="13"/>
      <c r="H543" s="13"/>
      <c r="I543" s="13"/>
      <c r="J543" s="13"/>
      <c r="K543" s="13">
        <f t="shared" si="16"/>
        <v>45000000</v>
      </c>
      <c r="L543" s="14">
        <f t="shared" si="17"/>
        <v>0</v>
      </c>
    </row>
    <row r="544" spans="1:12" ht="45.7" customHeight="1" x14ac:dyDescent="0.3">
      <c r="A544" s="10">
        <v>49</v>
      </c>
      <c r="B544" s="11" t="s">
        <v>151</v>
      </c>
      <c r="C544" s="11" t="s">
        <v>152</v>
      </c>
      <c r="D544" s="13">
        <v>40000000</v>
      </c>
      <c r="E544" s="13">
        <v>40000000</v>
      </c>
      <c r="F544" s="13"/>
      <c r="G544" s="13"/>
      <c r="H544" s="13"/>
      <c r="I544" s="13"/>
      <c r="J544" s="13"/>
      <c r="K544" s="13">
        <f t="shared" si="16"/>
        <v>40000000</v>
      </c>
      <c r="L544" s="14">
        <f t="shared" si="17"/>
        <v>0</v>
      </c>
    </row>
    <row r="545" spans="1:12" ht="30.65" customHeight="1" x14ac:dyDescent="0.3">
      <c r="A545" s="10">
        <v>50</v>
      </c>
      <c r="B545" s="11" t="s">
        <v>153</v>
      </c>
      <c r="C545" s="11" t="s">
        <v>154</v>
      </c>
      <c r="D545" s="13">
        <v>40000000</v>
      </c>
      <c r="E545" s="13">
        <v>40000000</v>
      </c>
      <c r="F545" s="13"/>
      <c r="G545" s="13"/>
      <c r="H545" s="13"/>
      <c r="I545" s="13"/>
      <c r="J545" s="13"/>
      <c r="K545" s="13">
        <f t="shared" si="16"/>
        <v>40000000</v>
      </c>
      <c r="L545" s="14">
        <f t="shared" si="17"/>
        <v>0</v>
      </c>
    </row>
    <row r="546" spans="1:12" ht="30.65" customHeight="1" x14ac:dyDescent="0.3">
      <c r="A546" s="10">
        <v>51</v>
      </c>
      <c r="B546" s="11" t="s">
        <v>155</v>
      </c>
      <c r="C546" s="11" t="s">
        <v>156</v>
      </c>
      <c r="D546" s="13">
        <v>150000000</v>
      </c>
      <c r="E546" s="13">
        <v>150000000</v>
      </c>
      <c r="F546" s="13"/>
      <c r="G546" s="13"/>
      <c r="H546" s="13"/>
      <c r="I546" s="13"/>
      <c r="J546" s="13"/>
      <c r="K546" s="13">
        <f t="shared" si="16"/>
        <v>150000000</v>
      </c>
      <c r="L546" s="14">
        <f t="shared" si="17"/>
        <v>0</v>
      </c>
    </row>
    <row r="547" spans="1:12" ht="32.25" customHeight="1" x14ac:dyDescent="0.3">
      <c r="A547" s="10">
        <v>52</v>
      </c>
      <c r="B547" s="11" t="s">
        <v>157</v>
      </c>
      <c r="C547" s="11" t="s">
        <v>158</v>
      </c>
      <c r="D547" s="13">
        <v>166500000</v>
      </c>
      <c r="E547" s="13">
        <v>166500000</v>
      </c>
      <c r="F547" s="13"/>
      <c r="G547" s="13"/>
      <c r="H547" s="13"/>
      <c r="I547" s="13"/>
      <c r="J547" s="13"/>
      <c r="K547" s="13">
        <f t="shared" si="16"/>
        <v>166500000</v>
      </c>
      <c r="L547" s="14">
        <f t="shared" si="17"/>
        <v>0</v>
      </c>
    </row>
    <row r="548" spans="1:12" ht="29.55" customHeight="1" x14ac:dyDescent="0.3">
      <c r="A548" s="10">
        <v>53</v>
      </c>
      <c r="B548" s="11" t="s">
        <v>159</v>
      </c>
      <c r="C548" s="11" t="s">
        <v>160</v>
      </c>
      <c r="D548" s="13">
        <v>33600000</v>
      </c>
      <c r="E548" s="13">
        <v>33600000</v>
      </c>
      <c r="F548" s="13"/>
      <c r="G548" s="13"/>
      <c r="H548" s="13"/>
      <c r="I548" s="13"/>
      <c r="J548" s="13"/>
      <c r="K548" s="13">
        <f t="shared" si="16"/>
        <v>33600000</v>
      </c>
      <c r="L548" s="14">
        <f t="shared" si="17"/>
        <v>0</v>
      </c>
    </row>
    <row r="549" spans="1:12" ht="13.05" customHeight="1" x14ac:dyDescent="0.3">
      <c r="A549" s="10"/>
      <c r="B549" s="11"/>
      <c r="C549" s="11" t="s">
        <v>35</v>
      </c>
      <c r="D549" s="16">
        <v>0</v>
      </c>
      <c r="E549" s="13"/>
      <c r="F549" s="13"/>
      <c r="G549" s="13"/>
      <c r="H549" s="13"/>
      <c r="I549" s="13"/>
      <c r="J549" s="13">
        <f>[1]Sheet1!AM6</f>
        <v>24235429</v>
      </c>
      <c r="K549" s="13">
        <f t="shared" si="16"/>
        <v>24235429</v>
      </c>
      <c r="L549" s="14">
        <f t="shared" si="17"/>
        <v>24235429</v>
      </c>
    </row>
    <row r="550" spans="1:12" ht="13.05" customHeight="1" x14ac:dyDescent="0.3">
      <c r="A550" s="10"/>
      <c r="B550" s="11"/>
      <c r="C550" s="11" t="s">
        <v>36</v>
      </c>
      <c r="D550" s="16">
        <v>0</v>
      </c>
      <c r="E550" s="13"/>
      <c r="F550" s="13"/>
      <c r="G550" s="13"/>
      <c r="H550" s="13"/>
      <c r="I550" s="13"/>
      <c r="J550" s="13">
        <f>[1]Sheet1!AM7</f>
        <v>15307605</v>
      </c>
      <c r="K550" s="13">
        <f t="shared" si="16"/>
        <v>15307605</v>
      </c>
      <c r="L550" s="14">
        <f t="shared" si="17"/>
        <v>15307605</v>
      </c>
    </row>
    <row r="551" spans="1:12" ht="13.05" customHeight="1" x14ac:dyDescent="0.3">
      <c r="A551" s="10"/>
      <c r="B551" s="11"/>
      <c r="C551" s="11" t="s">
        <v>37</v>
      </c>
      <c r="D551" s="16">
        <v>0</v>
      </c>
      <c r="E551" s="13"/>
      <c r="F551" s="13"/>
      <c r="G551" s="13"/>
      <c r="H551" s="13"/>
      <c r="I551" s="13"/>
      <c r="J551" s="13">
        <f>[1]Sheet1!AM8</f>
        <v>11819329</v>
      </c>
      <c r="K551" s="13">
        <f t="shared" si="16"/>
        <v>11819329</v>
      </c>
      <c r="L551" s="14">
        <f t="shared" si="17"/>
        <v>11819329</v>
      </c>
    </row>
    <row r="552" spans="1:12" ht="13.05" customHeight="1" x14ac:dyDescent="0.3">
      <c r="A552" s="10"/>
      <c r="B552" s="11"/>
      <c r="C552" s="11" t="s">
        <v>38</v>
      </c>
      <c r="D552" s="16">
        <v>0</v>
      </c>
      <c r="E552" s="13"/>
      <c r="F552" s="13"/>
      <c r="G552" s="13"/>
      <c r="H552" s="13"/>
      <c r="I552" s="13"/>
      <c r="J552" s="13">
        <f>[1]Sheet1!AM9</f>
        <v>25397214</v>
      </c>
      <c r="K552" s="13">
        <f t="shared" si="16"/>
        <v>25397214</v>
      </c>
      <c r="L552" s="14">
        <f t="shared" si="17"/>
        <v>25397214</v>
      </c>
    </row>
    <row r="553" spans="1:12" ht="13.05" customHeight="1" x14ac:dyDescent="0.3">
      <c r="A553" s="10"/>
      <c r="B553" s="11"/>
      <c r="C553" s="11" t="s">
        <v>39</v>
      </c>
      <c r="D553" s="16">
        <v>0</v>
      </c>
      <c r="E553" s="13"/>
      <c r="F553" s="13"/>
      <c r="G553" s="13"/>
      <c r="H553" s="13"/>
      <c r="I553" s="13"/>
      <c r="J553" s="13">
        <f>[1]Sheet1!AM10</f>
        <v>18412998</v>
      </c>
      <c r="K553" s="13">
        <f t="shared" si="16"/>
        <v>18412998</v>
      </c>
      <c r="L553" s="14">
        <f t="shared" si="17"/>
        <v>18412998</v>
      </c>
    </row>
    <row r="554" spans="1:12" ht="13.05" customHeight="1" x14ac:dyDescent="0.3">
      <c r="A554" s="10"/>
      <c r="B554" s="11"/>
      <c r="C554" s="11" t="s">
        <v>40</v>
      </c>
      <c r="D554" s="16">
        <v>0</v>
      </c>
      <c r="E554" s="13"/>
      <c r="F554" s="13"/>
      <c r="G554" s="13"/>
      <c r="H554" s="13"/>
      <c r="I554" s="13"/>
      <c r="J554" s="13">
        <f>[1]Sheet1!AM11</f>
        <v>19634643</v>
      </c>
      <c r="K554" s="13">
        <f t="shared" si="16"/>
        <v>19634643</v>
      </c>
      <c r="L554" s="14">
        <f t="shared" si="17"/>
        <v>19634643</v>
      </c>
    </row>
    <row r="555" spans="1:12" ht="13.05" customHeight="1" x14ac:dyDescent="0.3">
      <c r="A555" s="10"/>
      <c r="B555" s="11"/>
      <c r="C555" s="11" t="s">
        <v>41</v>
      </c>
      <c r="D555" s="16">
        <v>0</v>
      </c>
      <c r="E555" s="13"/>
      <c r="F555" s="13"/>
      <c r="G555" s="13"/>
      <c r="H555" s="13"/>
      <c r="I555" s="13"/>
      <c r="J555" s="13">
        <f>[1]Sheet1!AM12</f>
        <v>14586736</v>
      </c>
      <c r="K555" s="13">
        <f t="shared" si="16"/>
        <v>14586736</v>
      </c>
      <c r="L555" s="14">
        <f t="shared" si="17"/>
        <v>14586736</v>
      </c>
    </row>
    <row r="556" spans="1:12" ht="13.05" customHeight="1" x14ac:dyDescent="0.3">
      <c r="A556" s="10"/>
      <c r="B556" s="11"/>
      <c r="C556" s="11" t="s">
        <v>42</v>
      </c>
      <c r="D556" s="16">
        <v>0</v>
      </c>
      <c r="E556" s="13"/>
      <c r="F556" s="13"/>
      <c r="G556" s="13"/>
      <c r="H556" s="13"/>
      <c r="I556" s="13"/>
      <c r="J556" s="13">
        <f>[1]Sheet1!AM13</f>
        <v>8500048</v>
      </c>
      <c r="K556" s="13">
        <f t="shared" si="16"/>
        <v>8500048</v>
      </c>
      <c r="L556" s="14">
        <f t="shared" si="17"/>
        <v>8500048</v>
      </c>
    </row>
    <row r="557" spans="1:12" ht="13.05" customHeight="1" x14ac:dyDescent="0.3">
      <c r="A557" s="10"/>
      <c r="B557" s="11"/>
      <c r="C557" s="11" t="s">
        <v>43</v>
      </c>
      <c r="D557" s="16">
        <v>0</v>
      </c>
      <c r="E557" s="13"/>
      <c r="F557" s="13"/>
      <c r="G557" s="13"/>
      <c r="H557" s="13"/>
      <c r="I557" s="13"/>
      <c r="J557" s="13">
        <f>[1]Sheet1!AM14</f>
        <v>13618399</v>
      </c>
      <c r="K557" s="13">
        <f t="shared" si="16"/>
        <v>13618399</v>
      </c>
      <c r="L557" s="14">
        <f t="shared" si="17"/>
        <v>13618399</v>
      </c>
    </row>
    <row r="558" spans="1:12" ht="13.05" customHeight="1" x14ac:dyDescent="0.3">
      <c r="A558" s="10"/>
      <c r="B558" s="11"/>
      <c r="C558" s="11" t="s">
        <v>44</v>
      </c>
      <c r="D558" s="16">
        <v>0</v>
      </c>
      <c r="E558" s="13"/>
      <c r="F558" s="13"/>
      <c r="G558" s="13"/>
      <c r="H558" s="13"/>
      <c r="I558" s="13"/>
      <c r="J558" s="13">
        <f>[1]Sheet1!AM15</f>
        <v>9922440</v>
      </c>
      <c r="K558" s="13">
        <f t="shared" si="16"/>
        <v>9922440</v>
      </c>
      <c r="L558" s="14">
        <f t="shared" si="17"/>
        <v>9922440</v>
      </c>
    </row>
    <row r="559" spans="1:12" ht="13.05" customHeight="1" x14ac:dyDescent="0.3">
      <c r="A559" s="10"/>
      <c r="B559" s="11"/>
      <c r="C559" s="11" t="s">
        <v>45</v>
      </c>
      <c r="D559" s="16">
        <v>0</v>
      </c>
      <c r="E559" s="13"/>
      <c r="F559" s="13"/>
      <c r="G559" s="13"/>
      <c r="H559" s="13"/>
      <c r="I559" s="13"/>
      <c r="J559" s="13">
        <f>[1]Sheet1!AM16</f>
        <v>20862857</v>
      </c>
      <c r="K559" s="13">
        <f t="shared" si="16"/>
        <v>20862857</v>
      </c>
      <c r="L559" s="14">
        <f t="shared" si="17"/>
        <v>20862857</v>
      </c>
    </row>
    <row r="560" spans="1:12" ht="13.05" customHeight="1" x14ac:dyDescent="0.3">
      <c r="A560" s="10"/>
      <c r="B560" s="11"/>
      <c r="C560" s="11" t="s">
        <v>46</v>
      </c>
      <c r="D560" s="16">
        <v>0</v>
      </c>
      <c r="E560" s="13"/>
      <c r="F560" s="13"/>
      <c r="G560" s="13"/>
      <c r="H560" s="13"/>
      <c r="I560" s="13"/>
      <c r="J560" s="13">
        <f>[1]Sheet1!AM17</f>
        <v>19291546</v>
      </c>
      <c r="K560" s="13">
        <f t="shared" si="16"/>
        <v>19291546</v>
      </c>
      <c r="L560" s="14">
        <f t="shared" si="17"/>
        <v>19291546</v>
      </c>
    </row>
    <row r="561" spans="1:12" ht="13.05" customHeight="1" x14ac:dyDescent="0.3">
      <c r="A561" s="10"/>
      <c r="B561" s="11"/>
      <c r="C561" s="11" t="s">
        <v>47</v>
      </c>
      <c r="D561" s="16">
        <v>0</v>
      </c>
      <c r="E561" s="13"/>
      <c r="F561" s="13"/>
      <c r="G561" s="13"/>
      <c r="H561" s="13"/>
      <c r="I561" s="13"/>
      <c r="J561" s="13">
        <f>[1]Sheet1!AM18</f>
        <v>11007576</v>
      </c>
      <c r="K561" s="13">
        <f t="shared" si="16"/>
        <v>11007576</v>
      </c>
      <c r="L561" s="14">
        <f t="shared" si="17"/>
        <v>11007576</v>
      </c>
    </row>
    <row r="562" spans="1:12" ht="13.05" customHeight="1" x14ac:dyDescent="0.3">
      <c r="A562" s="10"/>
      <c r="B562" s="11"/>
      <c r="C562" s="11" t="s">
        <v>48</v>
      </c>
      <c r="D562" s="16">
        <v>0</v>
      </c>
      <c r="E562" s="13"/>
      <c r="F562" s="13"/>
      <c r="G562" s="13"/>
      <c r="H562" s="13"/>
      <c r="I562" s="13"/>
      <c r="J562" s="13">
        <f>[1]Sheet1!AM19</f>
        <v>17837398</v>
      </c>
      <c r="K562" s="13">
        <f t="shared" si="16"/>
        <v>17837398</v>
      </c>
      <c r="L562" s="14">
        <f t="shared" si="17"/>
        <v>17837398</v>
      </c>
    </row>
    <row r="563" spans="1:12" ht="13.05" customHeight="1" x14ac:dyDescent="0.3">
      <c r="A563" s="10"/>
      <c r="B563" s="11"/>
      <c r="C563" s="11" t="s">
        <v>49</v>
      </c>
      <c r="D563" s="16">
        <v>0</v>
      </c>
      <c r="E563" s="13"/>
      <c r="F563" s="13"/>
      <c r="G563" s="13"/>
      <c r="H563" s="13"/>
      <c r="I563" s="13"/>
      <c r="J563" s="13">
        <f>[1]Sheet1!AM20</f>
        <v>13090249</v>
      </c>
      <c r="K563" s="13">
        <f t="shared" si="16"/>
        <v>13090249</v>
      </c>
      <c r="L563" s="14">
        <f t="shared" si="17"/>
        <v>13090249</v>
      </c>
    </row>
    <row r="564" spans="1:12" ht="13.05" customHeight="1" x14ac:dyDescent="0.3">
      <c r="A564" s="10"/>
      <c r="B564" s="11"/>
      <c r="C564" s="11" t="s">
        <v>50</v>
      </c>
      <c r="D564" s="16">
        <v>0</v>
      </c>
      <c r="E564" s="13"/>
      <c r="F564" s="13"/>
      <c r="G564" s="13"/>
      <c r="H564" s="13"/>
      <c r="I564" s="13"/>
      <c r="J564" s="13">
        <f>[1]Sheet1!AM21</f>
        <v>18939689</v>
      </c>
      <c r="K564" s="13">
        <f t="shared" si="16"/>
        <v>18939689</v>
      </c>
      <c r="L564" s="14">
        <f t="shared" si="17"/>
        <v>18939689</v>
      </c>
    </row>
    <row r="565" spans="1:12" ht="13.05" customHeight="1" x14ac:dyDescent="0.3">
      <c r="A565" s="10"/>
      <c r="B565" s="11"/>
      <c r="C565" s="11" t="s">
        <v>51</v>
      </c>
      <c r="D565" s="16">
        <v>0</v>
      </c>
      <c r="E565" s="13"/>
      <c r="F565" s="13"/>
      <c r="G565" s="13"/>
      <c r="H565" s="13"/>
      <c r="I565" s="13"/>
      <c r="J565" s="13">
        <f>[1]Sheet1!AM22</f>
        <v>9249386</v>
      </c>
      <c r="K565" s="13">
        <f t="shared" si="16"/>
        <v>9249386</v>
      </c>
      <c r="L565" s="14">
        <f t="shared" si="17"/>
        <v>9249386</v>
      </c>
    </row>
    <row r="566" spans="1:12" ht="13.05" customHeight="1" x14ac:dyDescent="0.3">
      <c r="A566" s="10"/>
      <c r="B566" s="11"/>
      <c r="C566" s="11" t="s">
        <v>52</v>
      </c>
      <c r="D566" s="16">
        <v>0</v>
      </c>
      <c r="E566" s="13"/>
      <c r="F566" s="13"/>
      <c r="G566" s="13"/>
      <c r="H566" s="13"/>
      <c r="I566" s="13"/>
      <c r="J566" s="13">
        <f>[1]Sheet1!AM23</f>
        <v>18303134</v>
      </c>
      <c r="K566" s="13">
        <f t="shared" si="16"/>
        <v>18303134</v>
      </c>
      <c r="L566" s="14">
        <f t="shared" si="17"/>
        <v>18303134</v>
      </c>
    </row>
    <row r="567" spans="1:12" ht="13.05" customHeight="1" x14ac:dyDescent="0.3">
      <c r="A567" s="10"/>
      <c r="B567" s="11"/>
      <c r="C567" s="11" t="s">
        <v>53</v>
      </c>
      <c r="D567" s="16">
        <v>0</v>
      </c>
      <c r="E567" s="13"/>
      <c r="F567" s="13"/>
      <c r="G567" s="13"/>
      <c r="H567" s="13"/>
      <c r="I567" s="13"/>
      <c r="J567" s="13">
        <f>[1]Sheet1!AM24</f>
        <v>11326949</v>
      </c>
      <c r="K567" s="13">
        <f t="shared" si="16"/>
        <v>11326949</v>
      </c>
      <c r="L567" s="14">
        <f t="shared" si="17"/>
        <v>11326949</v>
      </c>
    </row>
    <row r="568" spans="1:12" ht="13.05" customHeight="1" x14ac:dyDescent="0.3">
      <c r="A568" s="10"/>
      <c r="B568" s="11"/>
      <c r="C568" s="11" t="s">
        <v>54</v>
      </c>
      <c r="D568" s="16">
        <v>0</v>
      </c>
      <c r="E568" s="13"/>
      <c r="F568" s="13"/>
      <c r="G568" s="13"/>
      <c r="H568" s="13"/>
      <c r="I568" s="13"/>
      <c r="J568" s="13">
        <f>[1]Sheet1!AM25</f>
        <v>20389091</v>
      </c>
      <c r="K568" s="13">
        <f t="shared" si="16"/>
        <v>20389091</v>
      </c>
      <c r="L568" s="14">
        <f t="shared" si="17"/>
        <v>20389091</v>
      </c>
    </row>
    <row r="569" spans="1:12" ht="13.05" customHeight="1" x14ac:dyDescent="0.3">
      <c r="A569" s="10"/>
      <c r="B569" s="11"/>
      <c r="C569" s="11" t="s">
        <v>55</v>
      </c>
      <c r="D569" s="16">
        <v>0</v>
      </c>
      <c r="E569" s="13"/>
      <c r="F569" s="13"/>
      <c r="G569" s="13"/>
      <c r="H569" s="13"/>
      <c r="I569" s="13"/>
      <c r="J569" s="13">
        <f>[1]Sheet1!AM26</f>
        <v>11533902</v>
      </c>
      <c r="K569" s="13">
        <f t="shared" si="16"/>
        <v>11533902</v>
      </c>
      <c r="L569" s="14">
        <f t="shared" si="17"/>
        <v>11533902</v>
      </c>
    </row>
    <row r="570" spans="1:12" ht="13.05" customHeight="1" x14ac:dyDescent="0.3">
      <c r="A570" s="10"/>
      <c r="B570" s="11"/>
      <c r="C570" s="11" t="s">
        <v>56</v>
      </c>
      <c r="D570" s="16">
        <v>0</v>
      </c>
      <c r="E570" s="13"/>
      <c r="F570" s="13"/>
      <c r="G570" s="13"/>
      <c r="H570" s="13"/>
      <c r="I570" s="13"/>
      <c r="J570" s="13">
        <f>[1]Sheet1!AM27</f>
        <v>12227761</v>
      </c>
      <c r="K570" s="13">
        <f t="shared" si="16"/>
        <v>12227761</v>
      </c>
      <c r="L570" s="14">
        <f t="shared" si="17"/>
        <v>12227761</v>
      </c>
    </row>
    <row r="571" spans="1:12" ht="13.05" customHeight="1" x14ac:dyDescent="0.3">
      <c r="A571" s="10"/>
      <c r="B571" s="11"/>
      <c r="C571" s="11" t="s">
        <v>57</v>
      </c>
      <c r="D571" s="16">
        <v>0</v>
      </c>
      <c r="E571" s="13"/>
      <c r="F571" s="13"/>
      <c r="G571" s="13"/>
      <c r="H571" s="13"/>
      <c r="I571" s="13"/>
      <c r="J571" s="13">
        <f>[1]Sheet1!AM28</f>
        <v>13362536</v>
      </c>
      <c r="K571" s="13">
        <f t="shared" si="16"/>
        <v>13362536</v>
      </c>
      <c r="L571" s="14">
        <f t="shared" si="17"/>
        <v>13362536</v>
      </c>
    </row>
    <row r="572" spans="1:12" ht="13.05" customHeight="1" x14ac:dyDescent="0.3">
      <c r="A572" s="10"/>
      <c r="B572" s="11"/>
      <c r="C572" s="11" t="s">
        <v>58</v>
      </c>
      <c r="D572" s="16">
        <v>0</v>
      </c>
      <c r="E572" s="13"/>
      <c r="F572" s="13"/>
      <c r="G572" s="13"/>
      <c r="H572" s="13"/>
      <c r="I572" s="13"/>
      <c r="J572" s="13">
        <f>[1]Sheet1!AM29</f>
        <v>9434075</v>
      </c>
      <c r="K572" s="13">
        <f t="shared" si="16"/>
        <v>9434075</v>
      </c>
      <c r="L572" s="14">
        <f t="shared" si="17"/>
        <v>9434075</v>
      </c>
    </row>
    <row r="573" spans="1:12" ht="13.05" customHeight="1" x14ac:dyDescent="0.3">
      <c r="A573" s="10"/>
      <c r="B573" s="11"/>
      <c r="C573" s="11" t="s">
        <v>59</v>
      </c>
      <c r="D573" s="16">
        <v>0</v>
      </c>
      <c r="E573" s="13"/>
      <c r="F573" s="13"/>
      <c r="G573" s="13"/>
      <c r="H573" s="13"/>
      <c r="I573" s="13"/>
      <c r="J573" s="13">
        <f>[1]Sheet1!AM30</f>
        <v>11922258</v>
      </c>
      <c r="K573" s="13">
        <f t="shared" si="16"/>
        <v>11922258</v>
      </c>
      <c r="L573" s="14">
        <f t="shared" si="17"/>
        <v>11922258</v>
      </c>
    </row>
    <row r="574" spans="1:12" ht="13.05" customHeight="1" x14ac:dyDescent="0.3">
      <c r="A574" s="10"/>
      <c r="B574" s="11"/>
      <c r="C574" s="11" t="s">
        <v>60</v>
      </c>
      <c r="D574" s="16">
        <v>0</v>
      </c>
      <c r="E574" s="13"/>
      <c r="F574" s="13"/>
      <c r="G574" s="13"/>
      <c r="H574" s="13"/>
      <c r="I574" s="13"/>
      <c r="J574" s="13">
        <f>[1]Sheet1!AM31</f>
        <v>17104119</v>
      </c>
      <c r="K574" s="13">
        <f t="shared" si="16"/>
        <v>17104119</v>
      </c>
      <c r="L574" s="14">
        <f t="shared" si="17"/>
        <v>17104119</v>
      </c>
    </row>
    <row r="575" spans="1:12" ht="13.05" customHeight="1" x14ac:dyDescent="0.3">
      <c r="A575" s="10"/>
      <c r="B575" s="11"/>
      <c r="C575" s="11" t="s">
        <v>61</v>
      </c>
      <c r="D575" s="16">
        <v>0</v>
      </c>
      <c r="E575" s="13"/>
      <c r="F575" s="13"/>
      <c r="G575" s="13"/>
      <c r="H575" s="13"/>
      <c r="I575" s="13"/>
      <c r="J575" s="13">
        <f>[1]Sheet1!AM32</f>
        <v>17639935</v>
      </c>
      <c r="K575" s="13">
        <f t="shared" si="16"/>
        <v>17639935</v>
      </c>
      <c r="L575" s="14">
        <f t="shared" si="17"/>
        <v>17639935</v>
      </c>
    </row>
    <row r="576" spans="1:12" ht="13.05" customHeight="1" x14ac:dyDescent="0.3">
      <c r="A576" s="10">
        <v>54</v>
      </c>
      <c r="B576" s="11" t="s">
        <v>161</v>
      </c>
      <c r="C576" s="11" t="s">
        <v>162</v>
      </c>
      <c r="D576" s="13">
        <v>7500000</v>
      </c>
      <c r="E576" s="13">
        <v>7500000</v>
      </c>
      <c r="F576" s="13"/>
      <c r="G576" s="13"/>
      <c r="H576" s="13"/>
      <c r="I576" s="13"/>
      <c r="J576" s="13"/>
      <c r="K576" s="13">
        <f t="shared" si="16"/>
        <v>7500000</v>
      </c>
      <c r="L576" s="14">
        <f t="shared" si="17"/>
        <v>0</v>
      </c>
    </row>
    <row r="577" spans="1:12" ht="13.05" customHeight="1" x14ac:dyDescent="0.3">
      <c r="A577" s="10">
        <v>55</v>
      </c>
      <c r="B577" s="11" t="s">
        <v>163</v>
      </c>
      <c r="C577" s="11" t="s">
        <v>164</v>
      </c>
      <c r="D577" s="13">
        <v>7500000</v>
      </c>
      <c r="E577" s="13">
        <v>7500000</v>
      </c>
      <c r="F577" s="13"/>
      <c r="G577" s="13"/>
      <c r="H577" s="13"/>
      <c r="I577" s="13"/>
      <c r="J577" s="13"/>
      <c r="K577" s="13">
        <f t="shared" si="16"/>
        <v>7500000</v>
      </c>
      <c r="L577" s="14">
        <f t="shared" si="17"/>
        <v>0</v>
      </c>
    </row>
    <row r="578" spans="1:12" x14ac:dyDescent="0.3">
      <c r="A578" s="10">
        <v>56</v>
      </c>
      <c r="B578" s="11" t="s">
        <v>165</v>
      </c>
      <c r="C578" s="11" t="s">
        <v>166</v>
      </c>
      <c r="D578" s="13">
        <v>57626791933</v>
      </c>
      <c r="E578" s="13">
        <v>57626791933</v>
      </c>
      <c r="F578" s="13"/>
      <c r="G578" s="13"/>
      <c r="H578" s="13"/>
      <c r="I578" s="13"/>
      <c r="J578" s="13"/>
      <c r="K578" s="13">
        <f t="shared" ref="K578:K639" si="18">SUM(E578:J578)</f>
        <v>57626791933</v>
      </c>
      <c r="L578" s="14">
        <f t="shared" si="17"/>
        <v>0</v>
      </c>
    </row>
    <row r="579" spans="1:12" ht="15.6" customHeight="1" x14ac:dyDescent="0.3">
      <c r="A579" s="10">
        <v>57</v>
      </c>
      <c r="B579" s="11" t="s">
        <v>167</v>
      </c>
      <c r="C579" s="11" t="s">
        <v>168</v>
      </c>
      <c r="D579" s="13">
        <f>11510261400-9965511400</f>
        <v>1544750000</v>
      </c>
      <c r="E579" s="13">
        <f>11510261400-9965511400</f>
        <v>1544750000</v>
      </c>
      <c r="F579" s="13"/>
      <c r="G579" s="13"/>
      <c r="H579" s="13"/>
      <c r="I579" s="13"/>
      <c r="J579" s="13"/>
      <c r="K579" s="13">
        <f t="shared" si="18"/>
        <v>1544750000</v>
      </c>
      <c r="L579" s="14">
        <f t="shared" si="17"/>
        <v>0</v>
      </c>
    </row>
    <row r="580" spans="1:12" ht="13.05" customHeight="1" x14ac:dyDescent="0.3">
      <c r="A580" s="10">
        <v>58</v>
      </c>
      <c r="B580" s="11" t="s">
        <v>169</v>
      </c>
      <c r="C580" s="11" t="s">
        <v>35</v>
      </c>
      <c r="D580" s="13">
        <v>427530400</v>
      </c>
      <c r="E580" s="13">
        <v>427530400</v>
      </c>
      <c r="F580" s="13"/>
      <c r="G580" s="13"/>
      <c r="H580" s="13"/>
      <c r="I580" s="13"/>
      <c r="J580" s="13"/>
      <c r="K580" s="13">
        <f t="shared" si="18"/>
        <v>427530400</v>
      </c>
      <c r="L580" s="14">
        <f t="shared" si="17"/>
        <v>0</v>
      </c>
    </row>
    <row r="581" spans="1:12" ht="13.05" customHeight="1" x14ac:dyDescent="0.3">
      <c r="A581" s="10">
        <v>59</v>
      </c>
      <c r="B581" s="11" t="s">
        <v>170</v>
      </c>
      <c r="C581" s="11" t="s">
        <v>36</v>
      </c>
      <c r="D581" s="13">
        <v>292757500</v>
      </c>
      <c r="E581" s="13">
        <v>292757500</v>
      </c>
      <c r="F581" s="13"/>
      <c r="G581" s="13"/>
      <c r="H581" s="13"/>
      <c r="I581" s="13"/>
      <c r="J581" s="13"/>
      <c r="K581" s="13">
        <f t="shared" si="18"/>
        <v>292757500</v>
      </c>
      <c r="L581" s="14">
        <f t="shared" si="17"/>
        <v>0</v>
      </c>
    </row>
    <row r="582" spans="1:12" ht="13.05" customHeight="1" x14ac:dyDescent="0.3">
      <c r="A582" s="10">
        <v>60</v>
      </c>
      <c r="B582" s="11" t="s">
        <v>171</v>
      </c>
      <c r="C582" s="11" t="s">
        <v>37</v>
      </c>
      <c r="D582" s="13">
        <v>357324200</v>
      </c>
      <c r="E582" s="13">
        <v>357324200</v>
      </c>
      <c r="F582" s="13"/>
      <c r="G582" s="13"/>
      <c r="H582" s="13"/>
      <c r="I582" s="13"/>
      <c r="J582" s="13"/>
      <c r="K582" s="13">
        <f t="shared" si="18"/>
        <v>357324200</v>
      </c>
      <c r="L582" s="14">
        <f t="shared" si="17"/>
        <v>0</v>
      </c>
    </row>
    <row r="583" spans="1:12" ht="13.05" customHeight="1" x14ac:dyDescent="0.3">
      <c r="A583" s="10">
        <v>61</v>
      </c>
      <c r="B583" s="11" t="s">
        <v>172</v>
      </c>
      <c r="C583" s="11" t="s">
        <v>38</v>
      </c>
      <c r="D583" s="13">
        <v>530816000</v>
      </c>
      <c r="E583" s="13">
        <v>530816000</v>
      </c>
      <c r="F583" s="13"/>
      <c r="G583" s="13"/>
      <c r="H583" s="13"/>
      <c r="I583" s="13"/>
      <c r="J583" s="13"/>
      <c r="K583" s="13">
        <f t="shared" si="18"/>
        <v>530816000</v>
      </c>
      <c r="L583" s="14">
        <f t="shared" ref="L583:L644" si="19">K583-D583</f>
        <v>0</v>
      </c>
    </row>
    <row r="584" spans="1:12" ht="13.05" customHeight="1" x14ac:dyDescent="0.3">
      <c r="A584" s="10">
        <v>62</v>
      </c>
      <c r="B584" s="11" t="s">
        <v>173</v>
      </c>
      <c r="C584" s="11" t="s">
        <v>39</v>
      </c>
      <c r="D584" s="13">
        <v>235665800</v>
      </c>
      <c r="E584" s="13">
        <v>235665800</v>
      </c>
      <c r="F584" s="13"/>
      <c r="G584" s="13"/>
      <c r="H584" s="13"/>
      <c r="I584" s="13"/>
      <c r="J584" s="13"/>
      <c r="K584" s="13">
        <f t="shared" si="18"/>
        <v>235665800</v>
      </c>
      <c r="L584" s="14">
        <f t="shared" si="19"/>
        <v>0</v>
      </c>
    </row>
    <row r="585" spans="1:12" ht="13.05" customHeight="1" x14ac:dyDescent="0.3">
      <c r="A585" s="10">
        <v>63</v>
      </c>
      <c r="B585" s="11" t="s">
        <v>174</v>
      </c>
      <c r="C585" s="11" t="s">
        <v>40</v>
      </c>
      <c r="D585" s="13">
        <v>645071300</v>
      </c>
      <c r="E585" s="13">
        <v>645071300</v>
      </c>
      <c r="F585" s="13"/>
      <c r="G585" s="13"/>
      <c r="H585" s="13"/>
      <c r="I585" s="13"/>
      <c r="J585" s="13"/>
      <c r="K585" s="13">
        <f t="shared" si="18"/>
        <v>645071300</v>
      </c>
      <c r="L585" s="14">
        <f t="shared" si="19"/>
        <v>0</v>
      </c>
    </row>
    <row r="586" spans="1:12" ht="13.05" customHeight="1" x14ac:dyDescent="0.3">
      <c r="A586" s="10">
        <v>64</v>
      </c>
      <c r="B586" s="11" t="s">
        <v>175</v>
      </c>
      <c r="C586" s="11" t="s">
        <v>41</v>
      </c>
      <c r="D586" s="13">
        <v>320000000</v>
      </c>
      <c r="E586" s="13">
        <v>320000000</v>
      </c>
      <c r="F586" s="13"/>
      <c r="G586" s="13"/>
      <c r="H586" s="13"/>
      <c r="I586" s="13"/>
      <c r="J586" s="13"/>
      <c r="K586" s="13">
        <f t="shared" si="18"/>
        <v>320000000</v>
      </c>
      <c r="L586" s="14">
        <f t="shared" si="19"/>
        <v>0</v>
      </c>
    </row>
    <row r="587" spans="1:12" ht="13.05" customHeight="1" x14ac:dyDescent="0.3">
      <c r="A587" s="10">
        <v>65</v>
      </c>
      <c r="B587" s="11" t="s">
        <v>176</v>
      </c>
      <c r="C587" s="11" t="s">
        <v>42</v>
      </c>
      <c r="D587" s="13">
        <v>118155000</v>
      </c>
      <c r="E587" s="13">
        <v>118155000</v>
      </c>
      <c r="F587" s="13"/>
      <c r="G587" s="13"/>
      <c r="H587" s="13"/>
      <c r="I587" s="13"/>
      <c r="J587" s="13"/>
      <c r="K587" s="13">
        <f t="shared" si="18"/>
        <v>118155000</v>
      </c>
      <c r="L587" s="14">
        <f t="shared" si="19"/>
        <v>0</v>
      </c>
    </row>
    <row r="588" spans="1:12" ht="13.05" customHeight="1" x14ac:dyDescent="0.3">
      <c r="A588" s="10">
        <v>66</v>
      </c>
      <c r="B588" s="11" t="s">
        <v>177</v>
      </c>
      <c r="C588" s="11" t="s">
        <v>43</v>
      </c>
      <c r="D588" s="13">
        <v>305000000</v>
      </c>
      <c r="E588" s="13">
        <v>305000000</v>
      </c>
      <c r="F588" s="13"/>
      <c r="G588" s="13"/>
      <c r="H588" s="13"/>
      <c r="I588" s="13"/>
      <c r="J588" s="13"/>
      <c r="K588" s="13">
        <f t="shared" si="18"/>
        <v>305000000</v>
      </c>
      <c r="L588" s="14">
        <f t="shared" si="19"/>
        <v>0</v>
      </c>
    </row>
    <row r="589" spans="1:12" ht="13.05" customHeight="1" x14ac:dyDescent="0.3">
      <c r="A589" s="10">
        <v>67</v>
      </c>
      <c r="B589" s="11" t="s">
        <v>178</v>
      </c>
      <c r="C589" s="11" t="s">
        <v>44</v>
      </c>
      <c r="D589" s="13">
        <v>236609000</v>
      </c>
      <c r="E589" s="13">
        <v>236609000</v>
      </c>
      <c r="F589" s="13"/>
      <c r="G589" s="13"/>
      <c r="H589" s="13"/>
      <c r="I589" s="13"/>
      <c r="J589" s="13"/>
      <c r="K589" s="13">
        <f t="shared" si="18"/>
        <v>236609000</v>
      </c>
      <c r="L589" s="14">
        <f t="shared" si="19"/>
        <v>0</v>
      </c>
    </row>
    <row r="590" spans="1:12" ht="13.05" customHeight="1" x14ac:dyDescent="0.3">
      <c r="A590" s="10">
        <v>68</v>
      </c>
      <c r="B590" s="11" t="s">
        <v>179</v>
      </c>
      <c r="C590" s="11" t="s">
        <v>45</v>
      </c>
      <c r="D590" s="13">
        <v>434626500</v>
      </c>
      <c r="E590" s="13">
        <v>434626500</v>
      </c>
      <c r="F590" s="13"/>
      <c r="G590" s="13"/>
      <c r="H590" s="13"/>
      <c r="I590" s="13"/>
      <c r="J590" s="13"/>
      <c r="K590" s="13">
        <f t="shared" si="18"/>
        <v>434626500</v>
      </c>
      <c r="L590" s="14">
        <f t="shared" si="19"/>
        <v>0</v>
      </c>
    </row>
    <row r="591" spans="1:12" ht="13.05" customHeight="1" x14ac:dyDescent="0.3">
      <c r="A591" s="10">
        <v>69</v>
      </c>
      <c r="B591" s="11" t="s">
        <v>180</v>
      </c>
      <c r="C591" s="11" t="s">
        <v>46</v>
      </c>
      <c r="D591" s="13">
        <v>453924600</v>
      </c>
      <c r="E591" s="13">
        <v>453924600</v>
      </c>
      <c r="F591" s="13"/>
      <c r="G591" s="13"/>
      <c r="H591" s="13"/>
      <c r="I591" s="13"/>
      <c r="J591" s="13"/>
      <c r="K591" s="13">
        <f t="shared" si="18"/>
        <v>453924600</v>
      </c>
      <c r="L591" s="14">
        <f t="shared" si="19"/>
        <v>0</v>
      </c>
    </row>
    <row r="592" spans="1:12" ht="13.05" customHeight="1" x14ac:dyDescent="0.3">
      <c r="A592" s="10">
        <v>70</v>
      </c>
      <c r="B592" s="11" t="s">
        <v>181</v>
      </c>
      <c r="C592" s="11" t="s">
        <v>47</v>
      </c>
      <c r="D592" s="13">
        <v>319074800</v>
      </c>
      <c r="E592" s="13">
        <v>319074800</v>
      </c>
      <c r="F592" s="13"/>
      <c r="G592" s="13"/>
      <c r="H592" s="13"/>
      <c r="I592" s="13"/>
      <c r="J592" s="13"/>
      <c r="K592" s="13">
        <f t="shared" si="18"/>
        <v>319074800</v>
      </c>
      <c r="L592" s="14">
        <f t="shared" si="19"/>
        <v>0</v>
      </c>
    </row>
    <row r="593" spans="1:12" ht="13.05" customHeight="1" x14ac:dyDescent="0.3">
      <c r="A593" s="10">
        <v>71</v>
      </c>
      <c r="B593" s="11" t="s">
        <v>182</v>
      </c>
      <c r="C593" s="11" t="s">
        <v>48</v>
      </c>
      <c r="D593" s="13">
        <v>486122000</v>
      </c>
      <c r="E593" s="13">
        <v>486122000</v>
      </c>
      <c r="F593" s="13"/>
      <c r="G593" s="13"/>
      <c r="H593" s="13"/>
      <c r="I593" s="13"/>
      <c r="J593" s="13"/>
      <c r="K593" s="13">
        <f t="shared" si="18"/>
        <v>486122000</v>
      </c>
      <c r="L593" s="14">
        <f t="shared" si="19"/>
        <v>0</v>
      </c>
    </row>
    <row r="594" spans="1:12" ht="13.05" customHeight="1" x14ac:dyDescent="0.3">
      <c r="A594" s="10">
        <v>72</v>
      </c>
      <c r="B594" s="11" t="s">
        <v>183</v>
      </c>
      <c r="C594" s="11" t="s">
        <v>49</v>
      </c>
      <c r="D594" s="13">
        <v>337768000</v>
      </c>
      <c r="E594" s="13">
        <v>337768000</v>
      </c>
      <c r="F594" s="13"/>
      <c r="G594" s="13"/>
      <c r="H594" s="13"/>
      <c r="I594" s="13"/>
      <c r="J594" s="13"/>
      <c r="K594" s="13">
        <f t="shared" si="18"/>
        <v>337768000</v>
      </c>
      <c r="L594" s="14">
        <f t="shared" si="19"/>
        <v>0</v>
      </c>
    </row>
    <row r="595" spans="1:12" ht="13.05" customHeight="1" x14ac:dyDescent="0.3">
      <c r="A595" s="10">
        <v>73</v>
      </c>
      <c r="B595" s="11" t="s">
        <v>184</v>
      </c>
      <c r="C595" s="11" t="s">
        <v>50</v>
      </c>
      <c r="D595" s="13">
        <v>501163700</v>
      </c>
      <c r="E595" s="13">
        <v>501163700</v>
      </c>
      <c r="F595" s="13"/>
      <c r="G595" s="13"/>
      <c r="H595" s="13"/>
      <c r="I595" s="13"/>
      <c r="J595" s="13"/>
      <c r="K595" s="13">
        <f t="shared" si="18"/>
        <v>501163700</v>
      </c>
      <c r="L595" s="14">
        <f t="shared" si="19"/>
        <v>0</v>
      </c>
    </row>
    <row r="596" spans="1:12" ht="13.05" customHeight="1" x14ac:dyDescent="0.3">
      <c r="A596" s="10">
        <v>74</v>
      </c>
      <c r="B596" s="11" t="s">
        <v>185</v>
      </c>
      <c r="C596" s="11" t="s">
        <v>51</v>
      </c>
      <c r="D596" s="13">
        <v>328801500</v>
      </c>
      <c r="E596" s="13">
        <v>328801500</v>
      </c>
      <c r="F596" s="13"/>
      <c r="G596" s="13"/>
      <c r="H596" s="13"/>
      <c r="I596" s="13"/>
      <c r="J596" s="13"/>
      <c r="K596" s="13">
        <f t="shared" si="18"/>
        <v>328801500</v>
      </c>
      <c r="L596" s="14">
        <f t="shared" si="19"/>
        <v>0</v>
      </c>
    </row>
    <row r="597" spans="1:12" ht="13.05" customHeight="1" x14ac:dyDescent="0.3">
      <c r="A597" s="10">
        <v>75</v>
      </c>
      <c r="B597" s="11" t="s">
        <v>186</v>
      </c>
      <c r="C597" s="11" t="s">
        <v>52</v>
      </c>
      <c r="D597" s="13">
        <v>551868000</v>
      </c>
      <c r="E597" s="13">
        <v>551868000</v>
      </c>
      <c r="F597" s="13"/>
      <c r="G597" s="13"/>
      <c r="H597" s="13"/>
      <c r="I597" s="13"/>
      <c r="J597" s="13"/>
      <c r="K597" s="13">
        <f t="shared" si="18"/>
        <v>551868000</v>
      </c>
      <c r="L597" s="14">
        <f t="shared" si="19"/>
        <v>0</v>
      </c>
    </row>
    <row r="598" spans="1:12" ht="13.05" customHeight="1" x14ac:dyDescent="0.3">
      <c r="A598" s="10">
        <v>76</v>
      </c>
      <c r="B598" s="11" t="s">
        <v>187</v>
      </c>
      <c r="C598" s="11" t="s">
        <v>53</v>
      </c>
      <c r="D598" s="13">
        <v>227188000</v>
      </c>
      <c r="E598" s="13">
        <v>227188000</v>
      </c>
      <c r="F598" s="13"/>
      <c r="G598" s="13"/>
      <c r="H598" s="13"/>
      <c r="I598" s="13"/>
      <c r="J598" s="13"/>
      <c r="K598" s="13">
        <f t="shared" si="18"/>
        <v>227188000</v>
      </c>
      <c r="L598" s="14">
        <f t="shared" si="19"/>
        <v>0</v>
      </c>
    </row>
    <row r="599" spans="1:12" ht="13.05" customHeight="1" x14ac:dyDescent="0.3">
      <c r="A599" s="10">
        <v>77</v>
      </c>
      <c r="B599" s="11" t="s">
        <v>188</v>
      </c>
      <c r="C599" s="11" t="s">
        <v>54</v>
      </c>
      <c r="D599" s="13">
        <v>445621400</v>
      </c>
      <c r="E599" s="13">
        <v>445621400</v>
      </c>
      <c r="F599" s="13"/>
      <c r="G599" s="13"/>
      <c r="H599" s="13"/>
      <c r="I599" s="13"/>
      <c r="J599" s="13"/>
      <c r="K599" s="13">
        <f t="shared" si="18"/>
        <v>445621400</v>
      </c>
      <c r="L599" s="14">
        <f t="shared" si="19"/>
        <v>0</v>
      </c>
    </row>
    <row r="600" spans="1:12" ht="13.05" customHeight="1" x14ac:dyDescent="0.3">
      <c r="A600" s="10">
        <v>78</v>
      </c>
      <c r="B600" s="11" t="s">
        <v>189</v>
      </c>
      <c r="C600" s="11" t="s">
        <v>55</v>
      </c>
      <c r="D600" s="13">
        <v>285543800</v>
      </c>
      <c r="E600" s="13">
        <v>285543800</v>
      </c>
      <c r="F600" s="13"/>
      <c r="G600" s="13"/>
      <c r="H600" s="13"/>
      <c r="I600" s="13"/>
      <c r="J600" s="13"/>
      <c r="K600" s="13">
        <f t="shared" si="18"/>
        <v>285543800</v>
      </c>
      <c r="L600" s="14">
        <f t="shared" si="19"/>
        <v>0</v>
      </c>
    </row>
    <row r="601" spans="1:12" ht="13.05" customHeight="1" x14ac:dyDescent="0.3">
      <c r="A601" s="10">
        <v>79</v>
      </c>
      <c r="B601" s="11" t="s">
        <v>190</v>
      </c>
      <c r="C601" s="11" t="s">
        <v>56</v>
      </c>
      <c r="D601" s="13">
        <v>309225200</v>
      </c>
      <c r="E601" s="13">
        <v>309225200</v>
      </c>
      <c r="F601" s="13"/>
      <c r="G601" s="13"/>
      <c r="H601" s="13"/>
      <c r="I601" s="13"/>
      <c r="J601" s="13"/>
      <c r="K601" s="13">
        <f t="shared" si="18"/>
        <v>309225200</v>
      </c>
      <c r="L601" s="14">
        <f t="shared" si="19"/>
        <v>0</v>
      </c>
    </row>
    <row r="602" spans="1:12" ht="13.05" customHeight="1" x14ac:dyDescent="0.3">
      <c r="A602" s="10">
        <v>80</v>
      </c>
      <c r="B602" s="11" t="s">
        <v>191</v>
      </c>
      <c r="C602" s="11" t="s">
        <v>57</v>
      </c>
      <c r="D602" s="13">
        <v>351662000</v>
      </c>
      <c r="E602" s="13">
        <v>351662000</v>
      </c>
      <c r="F602" s="13"/>
      <c r="G602" s="13"/>
      <c r="H602" s="13"/>
      <c r="I602" s="13"/>
      <c r="J602" s="13"/>
      <c r="K602" s="13">
        <f t="shared" si="18"/>
        <v>351662000</v>
      </c>
      <c r="L602" s="14">
        <f t="shared" si="19"/>
        <v>0</v>
      </c>
    </row>
    <row r="603" spans="1:12" ht="13.05" customHeight="1" x14ac:dyDescent="0.3">
      <c r="A603" s="10">
        <v>81</v>
      </c>
      <c r="B603" s="11" t="s">
        <v>192</v>
      </c>
      <c r="C603" s="11" t="s">
        <v>58</v>
      </c>
      <c r="D603" s="13">
        <v>295059000</v>
      </c>
      <c r="E603" s="13">
        <v>295059000</v>
      </c>
      <c r="F603" s="13"/>
      <c r="G603" s="13"/>
      <c r="H603" s="13"/>
      <c r="I603" s="13"/>
      <c r="J603" s="13"/>
      <c r="K603" s="13">
        <f t="shared" si="18"/>
        <v>295059000</v>
      </c>
      <c r="L603" s="14">
        <f t="shared" si="19"/>
        <v>0</v>
      </c>
    </row>
    <row r="604" spans="1:12" ht="13.05" customHeight="1" x14ac:dyDescent="0.3">
      <c r="A604" s="10">
        <v>82</v>
      </c>
      <c r="B604" s="11" t="s">
        <v>193</v>
      </c>
      <c r="C604" s="11" t="s">
        <v>59</v>
      </c>
      <c r="D604" s="13">
        <v>242016800</v>
      </c>
      <c r="E604" s="13">
        <v>242016800</v>
      </c>
      <c r="F604" s="13"/>
      <c r="G604" s="13"/>
      <c r="H604" s="13"/>
      <c r="I604" s="13"/>
      <c r="J604" s="13"/>
      <c r="K604" s="13">
        <f t="shared" si="18"/>
        <v>242016800</v>
      </c>
      <c r="L604" s="14">
        <f t="shared" si="19"/>
        <v>0</v>
      </c>
    </row>
    <row r="605" spans="1:12" ht="13.05" customHeight="1" x14ac:dyDescent="0.3">
      <c r="A605" s="10">
        <v>83</v>
      </c>
      <c r="B605" s="11" t="s">
        <v>194</v>
      </c>
      <c r="C605" s="11" t="s">
        <v>60</v>
      </c>
      <c r="D605" s="13">
        <v>372862400</v>
      </c>
      <c r="E605" s="13">
        <v>372862400</v>
      </c>
      <c r="F605" s="13"/>
      <c r="G605" s="13"/>
      <c r="H605" s="13"/>
      <c r="I605" s="13"/>
      <c r="J605" s="13"/>
      <c r="K605" s="13">
        <f t="shared" si="18"/>
        <v>372862400</v>
      </c>
      <c r="L605" s="14">
        <f t="shared" si="19"/>
        <v>0</v>
      </c>
    </row>
    <row r="606" spans="1:12" x14ac:dyDescent="0.3">
      <c r="A606" s="10">
        <v>84</v>
      </c>
      <c r="B606" s="11" t="s">
        <v>195</v>
      </c>
      <c r="C606" s="11" t="s">
        <v>61</v>
      </c>
      <c r="D606" s="13">
        <v>554054500</v>
      </c>
      <c r="E606" s="13">
        <v>554054500</v>
      </c>
      <c r="F606" s="13"/>
      <c r="G606" s="13"/>
      <c r="H606" s="13"/>
      <c r="I606" s="13"/>
      <c r="J606" s="13"/>
      <c r="K606" s="13">
        <f t="shared" si="18"/>
        <v>554054500</v>
      </c>
      <c r="L606" s="14">
        <f t="shared" si="19"/>
        <v>0</v>
      </c>
    </row>
    <row r="607" spans="1:12" ht="16.149999999999999" customHeight="1" x14ac:dyDescent="0.3">
      <c r="A607" s="10">
        <v>85</v>
      </c>
      <c r="B607" s="11" t="s">
        <v>196</v>
      </c>
      <c r="C607" s="11" t="s">
        <v>197</v>
      </c>
      <c r="D607" s="13">
        <v>5000000</v>
      </c>
      <c r="E607" s="13">
        <v>5000000</v>
      </c>
      <c r="F607" s="13"/>
      <c r="G607" s="13"/>
      <c r="H607" s="13"/>
      <c r="I607" s="13"/>
      <c r="J607" s="13"/>
      <c r="K607" s="13">
        <f t="shared" si="18"/>
        <v>5000000</v>
      </c>
      <c r="L607" s="14">
        <f t="shared" si="19"/>
        <v>0</v>
      </c>
    </row>
    <row r="608" spans="1:12" x14ac:dyDescent="0.3">
      <c r="A608" s="10">
        <v>86</v>
      </c>
      <c r="B608" s="11" t="s">
        <v>198</v>
      </c>
      <c r="C608" s="11" t="s">
        <v>199</v>
      </c>
      <c r="D608" s="13">
        <v>25000000</v>
      </c>
      <c r="E608" s="13">
        <v>25000000</v>
      </c>
      <c r="F608" s="13"/>
      <c r="G608" s="13"/>
      <c r="H608" s="13"/>
      <c r="I608" s="13"/>
      <c r="J608" s="13"/>
      <c r="K608" s="13">
        <f t="shared" si="18"/>
        <v>25000000</v>
      </c>
      <c r="L608" s="14">
        <f t="shared" si="19"/>
        <v>0</v>
      </c>
    </row>
    <row r="609" spans="1:12" x14ac:dyDescent="0.3">
      <c r="A609" s="10">
        <v>87</v>
      </c>
      <c r="B609" s="11" t="s">
        <v>200</v>
      </c>
      <c r="C609" s="11" t="s">
        <v>201</v>
      </c>
      <c r="D609" s="13">
        <v>54000000</v>
      </c>
      <c r="E609" s="13">
        <v>54000000</v>
      </c>
      <c r="F609" s="13"/>
      <c r="G609" s="13"/>
      <c r="H609" s="13"/>
      <c r="I609" s="13"/>
      <c r="J609" s="13"/>
      <c r="K609" s="13">
        <f t="shared" si="18"/>
        <v>54000000</v>
      </c>
      <c r="L609" s="14">
        <f t="shared" si="19"/>
        <v>0</v>
      </c>
    </row>
    <row r="610" spans="1:12" x14ac:dyDescent="0.3">
      <c r="A610" s="10">
        <v>88</v>
      </c>
      <c r="B610" s="11" t="s">
        <v>202</v>
      </c>
      <c r="C610" s="11" t="s">
        <v>203</v>
      </c>
      <c r="D610" s="13">
        <v>3000000</v>
      </c>
      <c r="E610" s="13">
        <v>3000000</v>
      </c>
      <c r="F610" s="13"/>
      <c r="G610" s="13"/>
      <c r="H610" s="13"/>
      <c r="I610" s="13"/>
      <c r="J610" s="13"/>
      <c r="K610" s="13">
        <f t="shared" si="18"/>
        <v>3000000</v>
      </c>
      <c r="L610" s="14">
        <f t="shared" si="19"/>
        <v>0</v>
      </c>
    </row>
    <row r="611" spans="1:12" x14ac:dyDescent="0.3">
      <c r="A611" s="10">
        <v>89</v>
      </c>
      <c r="B611" s="11" t="s">
        <v>204</v>
      </c>
      <c r="C611" s="11" t="s">
        <v>205</v>
      </c>
      <c r="D611" s="13">
        <v>50000000</v>
      </c>
      <c r="E611" s="13">
        <v>50000000</v>
      </c>
      <c r="F611" s="13"/>
      <c r="G611" s="13"/>
      <c r="H611" s="13"/>
      <c r="I611" s="13"/>
      <c r="J611" s="13"/>
      <c r="K611" s="13">
        <f t="shared" si="18"/>
        <v>50000000</v>
      </c>
      <c r="L611" s="14">
        <f t="shared" si="19"/>
        <v>0</v>
      </c>
    </row>
    <row r="612" spans="1:12" x14ac:dyDescent="0.3">
      <c r="A612" s="10">
        <v>90</v>
      </c>
      <c r="B612" s="11" t="s">
        <v>206</v>
      </c>
      <c r="C612" s="11" t="s">
        <v>207</v>
      </c>
      <c r="D612" s="13">
        <v>7000000</v>
      </c>
      <c r="E612" s="13">
        <v>7000000</v>
      </c>
      <c r="F612" s="13"/>
      <c r="G612" s="13"/>
      <c r="H612" s="13"/>
      <c r="I612" s="13"/>
      <c r="J612" s="13"/>
      <c r="K612" s="13">
        <f t="shared" si="18"/>
        <v>7000000</v>
      </c>
      <c r="L612" s="14">
        <f t="shared" si="19"/>
        <v>0</v>
      </c>
    </row>
    <row r="613" spans="1:12" x14ac:dyDescent="0.3">
      <c r="A613" s="10">
        <v>91</v>
      </c>
      <c r="B613" s="11" t="s">
        <v>208</v>
      </c>
      <c r="C613" s="11" t="s">
        <v>209</v>
      </c>
      <c r="D613" s="13">
        <v>100000000</v>
      </c>
      <c r="E613" s="13">
        <v>100000000</v>
      </c>
      <c r="F613" s="13"/>
      <c r="G613" s="13"/>
      <c r="H613" s="13"/>
      <c r="I613" s="13"/>
      <c r="J613" s="13"/>
      <c r="K613" s="13">
        <f t="shared" si="18"/>
        <v>100000000</v>
      </c>
      <c r="L613" s="14">
        <f t="shared" si="19"/>
        <v>0</v>
      </c>
    </row>
    <row r="614" spans="1:12" x14ac:dyDescent="0.3">
      <c r="A614" s="10">
        <v>92</v>
      </c>
      <c r="B614" s="11" t="s">
        <v>210</v>
      </c>
      <c r="C614" s="11" t="s">
        <v>211</v>
      </c>
      <c r="D614" s="13">
        <v>50000000</v>
      </c>
      <c r="E614" s="13">
        <v>50000000</v>
      </c>
      <c r="F614" s="13"/>
      <c r="G614" s="13"/>
      <c r="H614" s="13"/>
      <c r="I614" s="13"/>
      <c r="J614" s="13"/>
      <c r="K614" s="13">
        <f t="shared" si="18"/>
        <v>50000000</v>
      </c>
      <c r="L614" s="14">
        <f t="shared" si="19"/>
        <v>0</v>
      </c>
    </row>
    <row r="615" spans="1:12" x14ac:dyDescent="0.3">
      <c r="A615" s="10">
        <v>93</v>
      </c>
      <c r="B615" s="11" t="s">
        <v>212</v>
      </c>
      <c r="C615" s="11" t="s">
        <v>213</v>
      </c>
      <c r="D615" s="13">
        <v>250000000</v>
      </c>
      <c r="E615" s="13">
        <v>250000000</v>
      </c>
      <c r="F615" s="13"/>
      <c r="G615" s="13"/>
      <c r="H615" s="13"/>
      <c r="I615" s="13"/>
      <c r="J615" s="13"/>
      <c r="K615" s="13">
        <f t="shared" si="18"/>
        <v>250000000</v>
      </c>
      <c r="L615" s="14">
        <f t="shared" si="19"/>
        <v>0</v>
      </c>
    </row>
    <row r="616" spans="1:12" ht="27.95" x14ac:dyDescent="0.3">
      <c r="A616" s="10">
        <v>94</v>
      </c>
      <c r="B616" s="11" t="s">
        <v>214</v>
      </c>
      <c r="C616" s="11" t="s">
        <v>215</v>
      </c>
      <c r="D616" s="13">
        <v>70000000</v>
      </c>
      <c r="E616" s="13">
        <v>70000000</v>
      </c>
      <c r="F616" s="13"/>
      <c r="G616" s="13"/>
      <c r="H616" s="13"/>
      <c r="I616" s="13"/>
      <c r="J616" s="13"/>
      <c r="K616" s="13">
        <f t="shared" si="18"/>
        <v>70000000</v>
      </c>
      <c r="L616" s="14">
        <f t="shared" si="19"/>
        <v>0</v>
      </c>
    </row>
    <row r="617" spans="1:12" x14ac:dyDescent="0.3">
      <c r="A617" s="10">
        <v>95</v>
      </c>
      <c r="B617" s="11" t="s">
        <v>169</v>
      </c>
      <c r="C617" s="11" t="s">
        <v>216</v>
      </c>
      <c r="D617" s="13">
        <v>2347756160</v>
      </c>
      <c r="E617" s="13">
        <v>2347756160</v>
      </c>
      <c r="F617" s="13"/>
      <c r="G617" s="13"/>
      <c r="H617" s="13"/>
      <c r="I617" s="13"/>
      <c r="J617" s="13"/>
      <c r="K617" s="13">
        <f t="shared" si="18"/>
        <v>2347756160</v>
      </c>
      <c r="L617" s="14">
        <f t="shared" si="19"/>
        <v>0</v>
      </c>
    </row>
    <row r="618" spans="1:12" ht="27.95" x14ac:dyDescent="0.3">
      <c r="A618" s="10">
        <v>96</v>
      </c>
      <c r="B618" s="11" t="s">
        <v>170</v>
      </c>
      <c r="C618" s="11" t="s">
        <v>217</v>
      </c>
      <c r="D618" s="13">
        <v>1231931798</v>
      </c>
      <c r="E618" s="13">
        <v>1231931798</v>
      </c>
      <c r="F618" s="13"/>
      <c r="G618" s="13"/>
      <c r="H618" s="13"/>
      <c r="I618" s="13"/>
      <c r="J618" s="13"/>
      <c r="K618" s="13">
        <f t="shared" si="18"/>
        <v>1231931798</v>
      </c>
      <c r="L618" s="14">
        <f t="shared" si="19"/>
        <v>0</v>
      </c>
    </row>
    <row r="619" spans="1:12" ht="27.95" x14ac:dyDescent="0.3">
      <c r="A619" s="10">
        <v>97</v>
      </c>
      <c r="B619" s="11" t="s">
        <v>171</v>
      </c>
      <c r="C619" s="11" t="s">
        <v>218</v>
      </c>
      <c r="D619" s="13">
        <v>1157088322</v>
      </c>
      <c r="E619" s="13">
        <v>1157088322</v>
      </c>
      <c r="F619" s="13"/>
      <c r="G619" s="13"/>
      <c r="H619" s="13"/>
      <c r="I619" s="13"/>
      <c r="J619" s="13"/>
      <c r="K619" s="13">
        <f t="shared" si="18"/>
        <v>1157088322</v>
      </c>
      <c r="L619" s="14">
        <f t="shared" si="19"/>
        <v>0</v>
      </c>
    </row>
    <row r="620" spans="1:12" x14ac:dyDescent="0.3">
      <c r="A620" s="10">
        <v>98</v>
      </c>
      <c r="B620" s="11" t="s">
        <v>172</v>
      </c>
      <c r="C620" s="11" t="s">
        <v>219</v>
      </c>
      <c r="D620" s="13">
        <v>2388824647</v>
      </c>
      <c r="E620" s="13">
        <v>2388824647</v>
      </c>
      <c r="F620" s="13"/>
      <c r="G620" s="13"/>
      <c r="H620" s="13"/>
      <c r="I620" s="13"/>
      <c r="J620" s="13"/>
      <c r="K620" s="13">
        <f t="shared" si="18"/>
        <v>2388824647</v>
      </c>
      <c r="L620" s="14">
        <f t="shared" si="19"/>
        <v>0</v>
      </c>
    </row>
    <row r="621" spans="1:12" ht="27.95" x14ac:dyDescent="0.3">
      <c r="A621" s="10">
        <v>99</v>
      </c>
      <c r="B621" s="11" t="s">
        <v>173</v>
      </c>
      <c r="C621" s="11" t="s">
        <v>220</v>
      </c>
      <c r="D621" s="13">
        <v>1037245312</v>
      </c>
      <c r="E621" s="13">
        <v>1037245312</v>
      </c>
      <c r="F621" s="13"/>
      <c r="G621" s="13"/>
      <c r="H621" s="13"/>
      <c r="I621" s="13"/>
      <c r="J621" s="13"/>
      <c r="K621" s="13">
        <f t="shared" si="18"/>
        <v>1037245312</v>
      </c>
      <c r="L621" s="14">
        <f t="shared" si="19"/>
        <v>0</v>
      </c>
    </row>
    <row r="622" spans="1:12" x14ac:dyDescent="0.3">
      <c r="A622" s="10">
        <v>100</v>
      </c>
      <c r="B622" s="11" t="s">
        <v>174</v>
      </c>
      <c r="C622" s="11" t="s">
        <v>221</v>
      </c>
      <c r="D622" s="13">
        <v>2015622755</v>
      </c>
      <c r="E622" s="13">
        <v>2015622755</v>
      </c>
      <c r="F622" s="13"/>
      <c r="G622" s="13"/>
      <c r="H622" s="13"/>
      <c r="I622" s="13"/>
      <c r="J622" s="13"/>
      <c r="K622" s="13">
        <f t="shared" si="18"/>
        <v>2015622755</v>
      </c>
      <c r="L622" s="14">
        <f t="shared" si="19"/>
        <v>0</v>
      </c>
    </row>
    <row r="623" spans="1:12" x14ac:dyDescent="0.3">
      <c r="A623" s="10">
        <v>101</v>
      </c>
      <c r="B623" s="11" t="s">
        <v>175</v>
      </c>
      <c r="C623" s="11" t="s">
        <v>222</v>
      </c>
      <c r="D623" s="13">
        <v>1160847998</v>
      </c>
      <c r="E623" s="13">
        <v>1160847998</v>
      </c>
      <c r="F623" s="13"/>
      <c r="G623" s="13"/>
      <c r="H623" s="13"/>
      <c r="I623" s="13"/>
      <c r="J623" s="13"/>
      <c r="K623" s="13">
        <f t="shared" si="18"/>
        <v>1160847998</v>
      </c>
      <c r="L623" s="14">
        <f t="shared" si="19"/>
        <v>0</v>
      </c>
    </row>
    <row r="624" spans="1:12" ht="27.95" x14ac:dyDescent="0.3">
      <c r="A624" s="10">
        <v>102</v>
      </c>
      <c r="B624" s="11" t="s">
        <v>176</v>
      </c>
      <c r="C624" s="11" t="s">
        <v>223</v>
      </c>
      <c r="D624" s="13">
        <v>720301213</v>
      </c>
      <c r="E624" s="13">
        <v>720301213</v>
      </c>
      <c r="F624" s="13"/>
      <c r="G624" s="13"/>
      <c r="H624" s="13"/>
      <c r="I624" s="13"/>
      <c r="J624" s="13"/>
      <c r="K624" s="13">
        <f t="shared" si="18"/>
        <v>720301213</v>
      </c>
      <c r="L624" s="14">
        <f t="shared" si="19"/>
        <v>0</v>
      </c>
    </row>
    <row r="625" spans="1:12" x14ac:dyDescent="0.3">
      <c r="A625" s="10">
        <v>103</v>
      </c>
      <c r="B625" s="11" t="s">
        <v>177</v>
      </c>
      <c r="C625" s="11" t="s">
        <v>224</v>
      </c>
      <c r="D625" s="13">
        <v>1550002969</v>
      </c>
      <c r="E625" s="13">
        <v>1550002969</v>
      </c>
      <c r="F625" s="13"/>
      <c r="G625" s="13"/>
      <c r="H625" s="13"/>
      <c r="I625" s="13"/>
      <c r="J625" s="13"/>
      <c r="K625" s="13">
        <f t="shared" si="18"/>
        <v>1550002969</v>
      </c>
      <c r="L625" s="14">
        <f t="shared" si="19"/>
        <v>0</v>
      </c>
    </row>
    <row r="626" spans="1:12" ht="27.95" x14ac:dyDescent="0.3">
      <c r="A626" s="10">
        <v>104</v>
      </c>
      <c r="B626" s="11" t="s">
        <v>178</v>
      </c>
      <c r="C626" s="11" t="s">
        <v>225</v>
      </c>
      <c r="D626" s="13">
        <v>641399461</v>
      </c>
      <c r="E626" s="13">
        <v>641399461</v>
      </c>
      <c r="F626" s="13"/>
      <c r="G626" s="13"/>
      <c r="H626" s="13"/>
      <c r="I626" s="13"/>
      <c r="J626" s="13"/>
      <c r="K626" s="13">
        <f t="shared" si="18"/>
        <v>641399461</v>
      </c>
      <c r="L626" s="14">
        <f t="shared" si="19"/>
        <v>0</v>
      </c>
    </row>
    <row r="627" spans="1:12" ht="27.95" x14ac:dyDescent="0.3">
      <c r="A627" s="10">
        <v>105</v>
      </c>
      <c r="B627" s="11" t="s">
        <v>179</v>
      </c>
      <c r="C627" s="11" t="s">
        <v>226</v>
      </c>
      <c r="D627" s="13">
        <v>2221292634</v>
      </c>
      <c r="E627" s="13">
        <v>2221292634</v>
      </c>
      <c r="F627" s="13"/>
      <c r="G627" s="13"/>
      <c r="H627" s="13"/>
      <c r="I627" s="13"/>
      <c r="J627" s="13"/>
      <c r="K627" s="13">
        <f t="shared" si="18"/>
        <v>2221292634</v>
      </c>
      <c r="L627" s="14">
        <f t="shared" si="19"/>
        <v>0</v>
      </c>
    </row>
    <row r="628" spans="1:12" x14ac:dyDescent="0.3">
      <c r="A628" s="10">
        <v>106</v>
      </c>
      <c r="B628" s="11" t="s">
        <v>180</v>
      </c>
      <c r="C628" s="11" t="s">
        <v>227</v>
      </c>
      <c r="D628" s="13">
        <v>1227804102</v>
      </c>
      <c r="E628" s="13">
        <v>1227804102</v>
      </c>
      <c r="F628" s="13"/>
      <c r="G628" s="13"/>
      <c r="H628" s="13"/>
      <c r="I628" s="13"/>
      <c r="J628" s="13"/>
      <c r="K628" s="13">
        <f t="shared" si="18"/>
        <v>1227804102</v>
      </c>
      <c r="L628" s="14">
        <f t="shared" si="19"/>
        <v>0</v>
      </c>
    </row>
    <row r="629" spans="1:12" x14ac:dyDescent="0.3">
      <c r="A629" s="10">
        <v>107</v>
      </c>
      <c r="B629" s="11" t="s">
        <v>181</v>
      </c>
      <c r="C629" s="11" t="s">
        <v>228</v>
      </c>
      <c r="D629" s="13">
        <v>971829584</v>
      </c>
      <c r="E629" s="13">
        <v>971829584</v>
      </c>
      <c r="F629" s="13"/>
      <c r="G629" s="13"/>
      <c r="H629" s="13"/>
      <c r="I629" s="13"/>
      <c r="J629" s="13"/>
      <c r="K629" s="13">
        <f t="shared" si="18"/>
        <v>971829584</v>
      </c>
      <c r="L629" s="14">
        <f t="shared" si="19"/>
        <v>0</v>
      </c>
    </row>
    <row r="630" spans="1:12" ht="27.95" x14ac:dyDescent="0.3">
      <c r="A630" s="10">
        <v>108</v>
      </c>
      <c r="B630" s="11" t="s">
        <v>182</v>
      </c>
      <c r="C630" s="11" t="s">
        <v>229</v>
      </c>
      <c r="D630" s="13">
        <v>1500560833</v>
      </c>
      <c r="E630" s="13">
        <v>1500560833</v>
      </c>
      <c r="F630" s="13"/>
      <c r="G630" s="13"/>
      <c r="H630" s="13"/>
      <c r="I630" s="13"/>
      <c r="J630" s="13"/>
      <c r="K630" s="13">
        <f t="shared" si="18"/>
        <v>1500560833</v>
      </c>
      <c r="L630" s="14">
        <f t="shared" si="19"/>
        <v>0</v>
      </c>
    </row>
    <row r="631" spans="1:12" ht="27.95" x14ac:dyDescent="0.3">
      <c r="A631" s="10">
        <v>109</v>
      </c>
      <c r="B631" s="11" t="s">
        <v>183</v>
      </c>
      <c r="C631" s="11" t="s">
        <v>230</v>
      </c>
      <c r="D631" s="13">
        <v>1020748751</v>
      </c>
      <c r="E631" s="13">
        <v>1020748751</v>
      </c>
      <c r="F631" s="13"/>
      <c r="G631" s="13"/>
      <c r="H631" s="13"/>
      <c r="I631" s="13"/>
      <c r="J631" s="13"/>
      <c r="K631" s="13">
        <f t="shared" si="18"/>
        <v>1020748751</v>
      </c>
      <c r="L631" s="14">
        <f t="shared" si="19"/>
        <v>0</v>
      </c>
    </row>
    <row r="632" spans="1:12" ht="27.95" x14ac:dyDescent="0.3">
      <c r="A632" s="10">
        <v>110</v>
      </c>
      <c r="B632" s="11" t="s">
        <v>184</v>
      </c>
      <c r="C632" s="11" t="s">
        <v>231</v>
      </c>
      <c r="D632" s="13">
        <v>1739610182</v>
      </c>
      <c r="E632" s="13">
        <v>1739610182</v>
      </c>
      <c r="F632" s="13"/>
      <c r="G632" s="13"/>
      <c r="H632" s="13"/>
      <c r="I632" s="13"/>
      <c r="J632" s="13"/>
      <c r="K632" s="13">
        <f t="shared" si="18"/>
        <v>1739610182</v>
      </c>
      <c r="L632" s="14">
        <f t="shared" si="19"/>
        <v>0</v>
      </c>
    </row>
    <row r="633" spans="1:12" ht="27.95" x14ac:dyDescent="0.3">
      <c r="A633" s="10">
        <v>111</v>
      </c>
      <c r="B633" s="11" t="s">
        <v>185</v>
      </c>
      <c r="C633" s="11" t="s">
        <v>232</v>
      </c>
      <c r="D633" s="13">
        <v>610160881</v>
      </c>
      <c r="E633" s="13">
        <v>610160881</v>
      </c>
      <c r="F633" s="13"/>
      <c r="G633" s="13"/>
      <c r="H633" s="13"/>
      <c r="I633" s="13"/>
      <c r="J633" s="13"/>
      <c r="K633" s="13">
        <f t="shared" si="18"/>
        <v>610160881</v>
      </c>
      <c r="L633" s="14">
        <f t="shared" si="19"/>
        <v>0</v>
      </c>
    </row>
    <row r="634" spans="1:12" x14ac:dyDescent="0.3">
      <c r="A634" s="10">
        <v>112</v>
      </c>
      <c r="B634" s="11" t="s">
        <v>186</v>
      </c>
      <c r="C634" s="11" t="s">
        <v>233</v>
      </c>
      <c r="D634" s="13">
        <v>1696779877</v>
      </c>
      <c r="E634" s="13">
        <v>1696779877</v>
      </c>
      <c r="F634" s="13"/>
      <c r="G634" s="13"/>
      <c r="H634" s="13"/>
      <c r="I634" s="13"/>
      <c r="J634" s="13"/>
      <c r="K634" s="13">
        <f t="shared" si="18"/>
        <v>1696779877</v>
      </c>
      <c r="L634" s="14">
        <f t="shared" si="19"/>
        <v>0</v>
      </c>
    </row>
    <row r="635" spans="1:12" ht="27.95" x14ac:dyDescent="0.3">
      <c r="A635" s="10">
        <v>113</v>
      </c>
      <c r="B635" s="11" t="s">
        <v>187</v>
      </c>
      <c r="C635" s="11" t="s">
        <v>234</v>
      </c>
      <c r="D635" s="13">
        <v>942309881</v>
      </c>
      <c r="E635" s="13">
        <v>942309881</v>
      </c>
      <c r="F635" s="13"/>
      <c r="G635" s="13"/>
      <c r="H635" s="13"/>
      <c r="I635" s="13"/>
      <c r="J635" s="13"/>
      <c r="K635" s="13">
        <f t="shared" si="18"/>
        <v>942309881</v>
      </c>
      <c r="L635" s="14">
        <f t="shared" si="19"/>
        <v>0</v>
      </c>
    </row>
    <row r="636" spans="1:12" x14ac:dyDescent="0.3">
      <c r="A636" s="10">
        <v>114</v>
      </c>
      <c r="B636" s="11" t="s">
        <v>188</v>
      </c>
      <c r="C636" s="11" t="s">
        <v>235</v>
      </c>
      <c r="D636" s="13">
        <v>2092502912</v>
      </c>
      <c r="E636" s="13">
        <v>2092502912</v>
      </c>
      <c r="F636" s="13"/>
      <c r="G636" s="13"/>
      <c r="H636" s="13"/>
      <c r="I636" s="13"/>
      <c r="J636" s="13"/>
      <c r="K636" s="13">
        <f t="shared" si="18"/>
        <v>2092502912</v>
      </c>
      <c r="L636" s="14">
        <f t="shared" si="19"/>
        <v>0</v>
      </c>
    </row>
    <row r="637" spans="1:12" ht="27.95" x14ac:dyDescent="0.3">
      <c r="A637" s="10">
        <v>115</v>
      </c>
      <c r="B637" s="11" t="s">
        <v>189</v>
      </c>
      <c r="C637" s="11" t="s">
        <v>236</v>
      </c>
      <c r="D637" s="13">
        <v>1611736589</v>
      </c>
      <c r="E637" s="13">
        <v>1611736589</v>
      </c>
      <c r="F637" s="13"/>
      <c r="G637" s="13"/>
      <c r="H637" s="13"/>
      <c r="I637" s="13"/>
      <c r="J637" s="13"/>
      <c r="K637" s="13">
        <f t="shared" si="18"/>
        <v>1611736589</v>
      </c>
      <c r="L637" s="14">
        <f t="shared" si="19"/>
        <v>0</v>
      </c>
    </row>
    <row r="638" spans="1:12" ht="27.95" x14ac:dyDescent="0.3">
      <c r="A638" s="10">
        <v>116</v>
      </c>
      <c r="B638" s="11" t="s">
        <v>190</v>
      </c>
      <c r="C638" s="11" t="s">
        <v>237</v>
      </c>
      <c r="D638" s="13">
        <v>912855736</v>
      </c>
      <c r="E638" s="13">
        <v>912855736</v>
      </c>
      <c r="F638" s="13"/>
      <c r="G638" s="13"/>
      <c r="H638" s="13"/>
      <c r="I638" s="13"/>
      <c r="J638" s="13"/>
      <c r="K638" s="13">
        <f t="shared" si="18"/>
        <v>912855736</v>
      </c>
      <c r="L638" s="14">
        <f t="shared" si="19"/>
        <v>0</v>
      </c>
    </row>
    <row r="639" spans="1:12" x14ac:dyDescent="0.3">
      <c r="A639" s="10">
        <v>117</v>
      </c>
      <c r="B639" s="11" t="s">
        <v>191</v>
      </c>
      <c r="C639" s="11" t="s">
        <v>238</v>
      </c>
      <c r="D639" s="13">
        <v>1208574798</v>
      </c>
      <c r="E639" s="13">
        <v>1208574798</v>
      </c>
      <c r="F639" s="13"/>
      <c r="G639" s="13"/>
      <c r="H639" s="13"/>
      <c r="I639" s="13"/>
      <c r="J639" s="13"/>
      <c r="K639" s="13">
        <f t="shared" si="18"/>
        <v>1208574798</v>
      </c>
      <c r="L639" s="14">
        <f t="shared" si="19"/>
        <v>0</v>
      </c>
    </row>
    <row r="640" spans="1:12" x14ac:dyDescent="0.3">
      <c r="A640" s="10">
        <v>118</v>
      </c>
      <c r="B640" s="11" t="s">
        <v>192</v>
      </c>
      <c r="C640" s="11" t="s">
        <v>239</v>
      </c>
      <c r="D640" s="13">
        <v>643164623</v>
      </c>
      <c r="E640" s="13">
        <v>643164623</v>
      </c>
      <c r="F640" s="13"/>
      <c r="G640" s="13"/>
      <c r="H640" s="13"/>
      <c r="I640" s="13"/>
      <c r="J640" s="13"/>
      <c r="K640" s="13">
        <f t="shared" ref="K640:K643" si="20">SUM(E640:J640)</f>
        <v>643164623</v>
      </c>
      <c r="L640" s="14">
        <f t="shared" si="19"/>
        <v>0</v>
      </c>
    </row>
    <row r="641" spans="1:12" x14ac:dyDescent="0.3">
      <c r="A641" s="10">
        <v>119</v>
      </c>
      <c r="B641" s="11" t="s">
        <v>193</v>
      </c>
      <c r="C641" s="11" t="s">
        <v>240</v>
      </c>
      <c r="D641" s="13">
        <v>974519076</v>
      </c>
      <c r="E641" s="13">
        <v>974519076</v>
      </c>
      <c r="F641" s="13"/>
      <c r="G641" s="13"/>
      <c r="H641" s="13"/>
      <c r="I641" s="13"/>
      <c r="J641" s="13"/>
      <c r="K641" s="13">
        <f t="shared" si="20"/>
        <v>974519076</v>
      </c>
      <c r="L641" s="14">
        <f t="shared" si="19"/>
        <v>0</v>
      </c>
    </row>
    <row r="642" spans="1:12" ht="27.95" x14ac:dyDescent="0.3">
      <c r="A642" s="10">
        <v>120</v>
      </c>
      <c r="B642" s="11" t="s">
        <v>194</v>
      </c>
      <c r="C642" s="11" t="s">
        <v>241</v>
      </c>
      <c r="D642" s="13">
        <v>1745912558</v>
      </c>
      <c r="E642" s="13">
        <v>1745912558</v>
      </c>
      <c r="F642" s="13"/>
      <c r="G642" s="13"/>
      <c r="H642" s="13"/>
      <c r="I642" s="13"/>
      <c r="J642" s="13"/>
      <c r="K642" s="13">
        <f t="shared" si="20"/>
        <v>1745912558</v>
      </c>
      <c r="L642" s="14">
        <f t="shared" si="19"/>
        <v>0</v>
      </c>
    </row>
    <row r="643" spans="1:12" x14ac:dyDescent="0.3">
      <c r="A643" s="10">
        <v>121</v>
      </c>
      <c r="B643" s="11" t="s">
        <v>195</v>
      </c>
      <c r="C643" s="11" t="s">
        <v>242</v>
      </c>
      <c r="D643" s="13">
        <v>2628616348</v>
      </c>
      <c r="E643" s="13">
        <v>2628616348</v>
      </c>
      <c r="F643" s="13"/>
      <c r="G643" s="13"/>
      <c r="H643" s="13"/>
      <c r="I643" s="13"/>
      <c r="J643" s="13"/>
      <c r="K643" s="13">
        <f t="shared" si="20"/>
        <v>2628616348</v>
      </c>
      <c r="L643" s="14">
        <f t="shared" si="19"/>
        <v>0</v>
      </c>
    </row>
    <row r="644" spans="1:12" s="27" customFormat="1" x14ac:dyDescent="0.3">
      <c r="A644" s="22"/>
      <c r="B644" s="23"/>
      <c r="C644" s="24" t="s">
        <v>14</v>
      </c>
      <c r="D644" s="25">
        <f t="shared" ref="D644:J644" si="21">SUM(D6:D643)</f>
        <v>190853689297</v>
      </c>
      <c r="E644" s="26">
        <f t="shared" si="21"/>
        <v>126470141003</v>
      </c>
      <c r="F644" s="26">
        <f t="shared" si="21"/>
        <v>19280000000</v>
      </c>
      <c r="G644" s="26">
        <f t="shared" si="21"/>
        <v>7925600394</v>
      </c>
      <c r="H644" s="26">
        <f t="shared" si="21"/>
        <v>4000000000</v>
      </c>
      <c r="I644" s="26">
        <f t="shared" si="21"/>
        <v>8675930200</v>
      </c>
      <c r="J644" s="26">
        <f t="shared" si="21"/>
        <v>28448288298</v>
      </c>
      <c r="K644" s="26">
        <f>E644+F644+G644+H644+I644+J644</f>
        <v>194799959895</v>
      </c>
      <c r="L644" s="14">
        <f t="shared" si="19"/>
        <v>3946270598</v>
      </c>
    </row>
    <row r="645" spans="1:12" x14ac:dyDescent="0.3">
      <c r="E645" s="31"/>
      <c r="F645" s="31"/>
      <c r="G645" s="31"/>
      <c r="H645" s="31"/>
      <c r="I645" s="31"/>
      <c r="J645" s="31"/>
      <c r="K645" s="31"/>
    </row>
    <row r="646" spans="1:12" x14ac:dyDescent="0.3">
      <c r="I646" s="33" t="s">
        <v>243</v>
      </c>
      <c r="J646" s="29" t="s">
        <v>244</v>
      </c>
    </row>
    <row r="647" spans="1:12" x14ac:dyDescent="0.3">
      <c r="A647" s="2"/>
      <c r="C647" s="34"/>
      <c r="D647" s="35"/>
      <c r="E647" s="2"/>
      <c r="F647" s="2"/>
      <c r="G647" s="2"/>
      <c r="H647" s="2"/>
      <c r="I647" s="15" t="s">
        <v>245</v>
      </c>
      <c r="J647" s="2" t="s">
        <v>246</v>
      </c>
      <c r="K647" s="2"/>
    </row>
    <row r="648" spans="1:12" x14ac:dyDescent="0.3">
      <c r="A648" s="2"/>
      <c r="C648" s="34"/>
      <c r="D648" s="35"/>
      <c r="E648" s="2"/>
      <c r="F648" s="2"/>
      <c r="G648" s="2"/>
      <c r="H648" s="2"/>
      <c r="I648" s="32">
        <v>8660280000</v>
      </c>
      <c r="J648" s="36" t="s">
        <v>247</v>
      </c>
      <c r="K648" s="2"/>
    </row>
    <row r="649" spans="1:12" x14ac:dyDescent="0.3">
      <c r="A649" s="2"/>
      <c r="C649" s="34"/>
      <c r="D649" s="35"/>
      <c r="E649" s="2"/>
      <c r="F649" s="2"/>
      <c r="G649" s="2"/>
      <c r="H649" s="2"/>
      <c r="I649" s="15"/>
      <c r="J649" s="36" t="s">
        <v>248</v>
      </c>
      <c r="K649" s="2"/>
    </row>
    <row r="650" spans="1:12" x14ac:dyDescent="0.3">
      <c r="A650" s="2"/>
      <c r="C650" s="34"/>
      <c r="D650" s="35"/>
      <c r="E650" s="2"/>
      <c r="F650" s="2"/>
      <c r="G650" s="2"/>
      <c r="H650" s="2"/>
      <c r="I650" s="37"/>
      <c r="J650" s="36" t="s">
        <v>249</v>
      </c>
      <c r="K650" s="2"/>
    </row>
    <row r="651" spans="1:12" x14ac:dyDescent="0.3">
      <c r="A651" s="2"/>
      <c r="C651" s="33"/>
      <c r="D651" s="38"/>
      <c r="E651" s="2"/>
      <c r="F651" s="2"/>
      <c r="G651" s="2"/>
      <c r="H651" s="2"/>
      <c r="J651" s="32"/>
      <c r="K651" s="2"/>
    </row>
    <row r="655" spans="1:12" x14ac:dyDescent="0.3">
      <c r="J655" s="31"/>
    </row>
    <row r="658" spans="10:10" s="2" customFormat="1" x14ac:dyDescent="0.3">
      <c r="J658" s="31"/>
    </row>
    <row r="704" spans="10:10" s="2" customFormat="1" x14ac:dyDescent="0.3">
      <c r="J704" s="31"/>
    </row>
  </sheetData>
  <mergeCells count="5">
    <mergeCell ref="A1:L1"/>
    <mergeCell ref="A4:A5"/>
    <mergeCell ref="B4:B5"/>
    <mergeCell ref="C4:C5"/>
    <mergeCell ref="E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Dinas Kesehatan</dc:creator>
  <cp:lastModifiedBy>Dinas Kesehatan</cp:lastModifiedBy>
  <dcterms:created xsi:type="dcterms:W3CDTF">2024-01-25T07:41:01Z</dcterms:created>
  <dcterms:modified xsi:type="dcterms:W3CDTF">2024-01-25T07:41:18Z</dcterms:modified>
</cp:coreProperties>
</file>