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codeName="ThisWorkbook"/>
  <bookViews>
    <workbookView xWindow="0" yWindow="0" windowWidth="20490" windowHeight="7530" firstSheet="1" activeTab="3"/>
  </bookViews>
  <sheets>
    <sheet name="TC-27 RENSTRA 2022-2026 renew" sheetId="5" r:id="rId1"/>
    <sheet name="TC-27 (Penyesuaian)" sheetId="6" r:id="rId2"/>
    <sheet name="TC-27 (KepMendagri 0505889)'21 " sheetId="7" r:id="rId3"/>
    <sheet name="REVEW" sheetId="14" r:id="rId4"/>
    <sheet name="Sheet3" sheetId="10" state="hidden" r:id="rId5"/>
    <sheet name="Sheet1" sheetId="8" state="hidden" r:id="rId6"/>
  </sheets>
  <externalReferences>
    <externalReference r:id="rId7"/>
  </externalReferences>
  <definedNames>
    <definedName name="_xlnm._FilterDatabase" localSheetId="1" hidden="1">'TC-27 (Penyesuaian)'!$A$10:$AA$67</definedName>
    <definedName name="_xlnm._FilterDatabase" localSheetId="0" hidden="1">'TC-27 RENSTRA 2022-2026 renew'!$A$10:$AA$66</definedName>
    <definedName name="_xlnm.Print_Area" localSheetId="1">'TC-27 (Penyesuaian)'!$A$1:$X$88</definedName>
    <definedName name="_xlnm.Print_Area" localSheetId="0">'TC-27 RENSTRA 2022-2026 renew'!$A$1:$X$87</definedName>
    <definedName name="_xlnm.Print_Titles" localSheetId="1">'TC-27 (Penyesuaian)'!$7:$10</definedName>
    <definedName name="_xlnm.Print_Titles" localSheetId="0">'TC-27 RENSTRA 2022-2026 renew'!$7:$10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Y41" i="14" l="1"/>
  <c r="X41" i="14"/>
  <c r="Y85" i="14"/>
  <c r="X85" i="14"/>
  <c r="Y90" i="14"/>
  <c r="X90" i="14"/>
  <c r="Y95" i="14"/>
  <c r="Y94" i="14"/>
  <c r="Y88" i="14"/>
  <c r="X88" i="14"/>
  <c r="H87" i="14"/>
  <c r="Y87" i="14"/>
  <c r="X87" i="14"/>
  <c r="I76" i="14"/>
  <c r="I74" i="14"/>
  <c r="W73" i="14"/>
  <c r="U73" i="14"/>
  <c r="S73" i="14"/>
  <c r="Q73" i="14"/>
  <c r="O73" i="14"/>
  <c r="Y70" i="14"/>
  <c r="X70" i="14"/>
  <c r="Y69" i="14"/>
  <c r="X69" i="14"/>
  <c r="Y68" i="14"/>
  <c r="X68" i="14"/>
  <c r="Y67" i="14"/>
  <c r="X67" i="14"/>
  <c r="C67" i="14"/>
  <c r="D67" i="14"/>
  <c r="E67" i="14"/>
  <c r="F67" i="14"/>
  <c r="G67" i="14"/>
  <c r="H67" i="14"/>
  <c r="Y66" i="14"/>
  <c r="X66" i="14"/>
  <c r="Y65" i="14"/>
  <c r="X65" i="14"/>
  <c r="Y58" i="14"/>
  <c r="X58" i="14"/>
  <c r="Y57" i="14"/>
  <c r="X57" i="14"/>
  <c r="Y55" i="14"/>
  <c r="X55" i="14"/>
  <c r="Y52" i="14"/>
  <c r="X52" i="14"/>
  <c r="Y51" i="14"/>
  <c r="X51" i="14"/>
  <c r="Y50" i="14"/>
  <c r="X50" i="14"/>
  <c r="Y48" i="14"/>
  <c r="X48" i="14"/>
  <c r="Y47" i="14"/>
  <c r="X47" i="14"/>
  <c r="Y45" i="14"/>
  <c r="Y73" i="14" l="1"/>
  <c r="Y96" i="14" l="1"/>
  <c r="W93" i="14"/>
  <c r="W92" i="14" s="1"/>
  <c r="U93" i="14"/>
  <c r="U92" i="14" s="1"/>
  <c r="S93" i="14"/>
  <c r="S92" i="14" s="1"/>
  <c r="Q93" i="14"/>
  <c r="Q92" i="14" s="1"/>
  <c r="O93" i="14"/>
  <c r="Y91" i="14"/>
  <c r="X91" i="14"/>
  <c r="W89" i="14"/>
  <c r="U89" i="14"/>
  <c r="S89" i="14"/>
  <c r="Q89" i="14"/>
  <c r="O89" i="14"/>
  <c r="Y86" i="14"/>
  <c r="X86" i="14"/>
  <c r="Y84" i="14"/>
  <c r="X84" i="14"/>
  <c r="W83" i="14"/>
  <c r="U83" i="14"/>
  <c r="S83" i="14"/>
  <c r="Q83" i="14"/>
  <c r="O83" i="14"/>
  <c r="Y81" i="14"/>
  <c r="Y80" i="14"/>
  <c r="Y79" i="14"/>
  <c r="Y78" i="14"/>
  <c r="W77" i="14"/>
  <c r="U77" i="14"/>
  <c r="U72" i="14" s="1"/>
  <c r="S77" i="14"/>
  <c r="S72" i="14" s="1"/>
  <c r="Q77" i="14"/>
  <c r="O77" i="14"/>
  <c r="O72" i="14" s="1"/>
  <c r="S71" i="14"/>
  <c r="Y64" i="14"/>
  <c r="X64" i="14"/>
  <c r="Y63" i="14"/>
  <c r="X63" i="14"/>
  <c r="Y62" i="14"/>
  <c r="X62" i="14"/>
  <c r="Y61" i="14"/>
  <c r="X61" i="14"/>
  <c r="Y60" i="14"/>
  <c r="X60" i="14"/>
  <c r="Y59" i="14"/>
  <c r="X59" i="14"/>
  <c r="W56" i="14"/>
  <c r="U56" i="14"/>
  <c r="S56" i="14"/>
  <c r="Q56" i="14"/>
  <c r="O56" i="14"/>
  <c r="Y54" i="14"/>
  <c r="X54" i="14"/>
  <c r="Y53" i="14"/>
  <c r="X53" i="14"/>
  <c r="Y49" i="14"/>
  <c r="X49" i="14"/>
  <c r="Y46" i="14"/>
  <c r="X46" i="14"/>
  <c r="Y44" i="14"/>
  <c r="W43" i="14"/>
  <c r="U43" i="14"/>
  <c r="S43" i="14"/>
  <c r="Q43" i="14"/>
  <c r="O43" i="14"/>
  <c r="Y40" i="14"/>
  <c r="X40" i="14"/>
  <c r="Y39" i="14"/>
  <c r="X39" i="14"/>
  <c r="Y38" i="14"/>
  <c r="Y37" i="14"/>
  <c r="X37" i="14"/>
  <c r="W36" i="14"/>
  <c r="W35" i="14" s="1"/>
  <c r="U36" i="14"/>
  <c r="U35" i="14" s="1"/>
  <c r="S36" i="14"/>
  <c r="S35" i="14" s="1"/>
  <c r="Q36" i="14"/>
  <c r="Q35" i="14" s="1"/>
  <c r="O36" i="14"/>
  <c r="O35" i="14" s="1"/>
  <c r="Y33" i="14"/>
  <c r="X33" i="14"/>
  <c r="Y32" i="14"/>
  <c r="X32" i="14"/>
  <c r="Y31" i="14"/>
  <c r="X31" i="14"/>
  <c r="W30" i="14"/>
  <c r="U30" i="14"/>
  <c r="S30" i="14"/>
  <c r="Q30" i="14"/>
  <c r="O30" i="14"/>
  <c r="Y29" i="14"/>
  <c r="X29" i="14"/>
  <c r="Y28" i="14"/>
  <c r="X28" i="14"/>
  <c r="W27" i="14"/>
  <c r="U27" i="14"/>
  <c r="S27" i="14"/>
  <c r="Q27" i="14"/>
  <c r="O27" i="14"/>
  <c r="Y26" i="14"/>
  <c r="X26" i="14"/>
  <c r="Y25" i="14"/>
  <c r="X25" i="14"/>
  <c r="Y23" i="14"/>
  <c r="X23" i="14"/>
  <c r="Y24" i="14"/>
  <c r="X24" i="14"/>
  <c r="Y22" i="14"/>
  <c r="X22" i="14"/>
  <c r="W21" i="14"/>
  <c r="U21" i="14"/>
  <c r="S21" i="14"/>
  <c r="Q21" i="14"/>
  <c r="O21" i="14"/>
  <c r="Y20" i="14"/>
  <c r="X20" i="14"/>
  <c r="Y19" i="14"/>
  <c r="X19" i="14"/>
  <c r="W18" i="14"/>
  <c r="U18" i="14"/>
  <c r="S18" i="14"/>
  <c r="Q18" i="14"/>
  <c r="O18" i="14"/>
  <c r="Y17" i="14"/>
  <c r="W16" i="14"/>
  <c r="U16" i="14"/>
  <c r="S16" i="14"/>
  <c r="Q16" i="14"/>
  <c r="O16" i="14"/>
  <c r="Y15" i="14"/>
  <c r="X15" i="14"/>
  <c r="Y14" i="14"/>
  <c r="X14" i="14"/>
  <c r="W13" i="14"/>
  <c r="U13" i="14"/>
  <c r="S13" i="14"/>
  <c r="Q13" i="14"/>
  <c r="O13" i="14"/>
  <c r="X11" i="14"/>
  <c r="U82" i="14" l="1"/>
  <c r="U71" i="14"/>
  <c r="S82" i="14"/>
  <c r="O82" i="14"/>
  <c r="W82" i="14"/>
  <c r="Y89" i="14"/>
  <c r="Y93" i="14"/>
  <c r="W71" i="14"/>
  <c r="W72" i="14"/>
  <c r="Q71" i="14"/>
  <c r="Q72" i="14"/>
  <c r="O10" i="14"/>
  <c r="W10" i="14"/>
  <c r="Y27" i="14"/>
  <c r="Y30" i="14"/>
  <c r="W42" i="14"/>
  <c r="O42" i="14"/>
  <c r="U42" i="14"/>
  <c r="U34" i="14" s="1"/>
  <c r="Q10" i="14"/>
  <c r="Y16" i="14"/>
  <c r="S10" i="14"/>
  <c r="S42" i="14"/>
  <c r="Y18" i="14"/>
  <c r="Y56" i="14"/>
  <c r="Y77" i="14"/>
  <c r="Q82" i="14"/>
  <c r="Y43" i="14"/>
  <c r="U10" i="14"/>
  <c r="Y21" i="14"/>
  <c r="Y35" i="14"/>
  <c r="Y13" i="14"/>
  <c r="Y36" i="14"/>
  <c r="Y83" i="14"/>
  <c r="Q42" i="14"/>
  <c r="O71" i="14"/>
  <c r="O92" i="14"/>
  <c r="Y92" i="14" s="1"/>
  <c r="U67" i="7"/>
  <c r="S74" i="14" l="1"/>
  <c r="S76" i="14"/>
  <c r="S75" i="14"/>
  <c r="Q75" i="14"/>
  <c r="Q76" i="14"/>
  <c r="O74" i="14"/>
  <c r="O75" i="14"/>
  <c r="O76" i="14"/>
  <c r="W8" i="14"/>
  <c r="W74" i="14"/>
  <c r="W75" i="14"/>
  <c r="W76" i="14"/>
  <c r="U74" i="14"/>
  <c r="U76" i="14"/>
  <c r="U75" i="14"/>
  <c r="Y82" i="14"/>
  <c r="Q74" i="14"/>
  <c r="S34" i="14"/>
  <c r="Y71" i="14"/>
  <c r="Y72" i="14"/>
  <c r="W97" i="14"/>
  <c r="Q97" i="14"/>
  <c r="Y10" i="14"/>
  <c r="W34" i="14"/>
  <c r="S97" i="14"/>
  <c r="S8" i="14"/>
  <c r="O97" i="14"/>
  <c r="U97" i="14"/>
  <c r="O34" i="14"/>
  <c r="U8" i="14"/>
  <c r="Q8" i="14"/>
  <c r="Q34" i="14"/>
  <c r="O8" i="14"/>
  <c r="Y42" i="14"/>
  <c r="U16" i="6"/>
  <c r="U15" i="6"/>
  <c r="U15" i="7"/>
  <c r="U14" i="7"/>
  <c r="Y74" i="14" l="1"/>
  <c r="Y76" i="14"/>
  <c r="Y75" i="14"/>
  <c r="Y97" i="14"/>
  <c r="Y34" i="14"/>
  <c r="Y8" i="14"/>
  <c r="P36" i="7"/>
  <c r="U11" i="7" l="1"/>
  <c r="T34" i="7" l="1"/>
  <c r="R34" i="7"/>
  <c r="N34" i="7"/>
  <c r="L34" i="7"/>
  <c r="V70" i="7" l="1"/>
  <c r="V69" i="7"/>
  <c r="T69" i="7"/>
  <c r="R69" i="7"/>
  <c r="P69" i="7"/>
  <c r="N69" i="7"/>
  <c r="L69" i="7"/>
  <c r="V68" i="7"/>
  <c r="T68" i="7"/>
  <c r="R68" i="7"/>
  <c r="P68" i="7"/>
  <c r="N68" i="7"/>
  <c r="L68" i="7"/>
  <c r="V67" i="7"/>
  <c r="V66" i="7"/>
  <c r="T66" i="7"/>
  <c r="R66" i="7"/>
  <c r="P66" i="7"/>
  <c r="N66" i="7"/>
  <c r="L66" i="7"/>
  <c r="V65" i="7"/>
  <c r="U65" i="7"/>
  <c r="V64" i="7"/>
  <c r="U64" i="7"/>
  <c r="V63" i="7"/>
  <c r="T63" i="7"/>
  <c r="R63" i="7"/>
  <c r="P63" i="7"/>
  <c r="N63" i="7"/>
  <c r="L63" i="7"/>
  <c r="V62" i="7"/>
  <c r="T62" i="7"/>
  <c r="R62" i="7"/>
  <c r="P62" i="7"/>
  <c r="N62" i="7"/>
  <c r="L62" i="7"/>
  <c r="V61" i="7"/>
  <c r="V60" i="7"/>
  <c r="V59" i="7"/>
  <c r="V58" i="7"/>
  <c r="V57" i="7"/>
  <c r="T57" i="7"/>
  <c r="R57" i="7"/>
  <c r="P57" i="7"/>
  <c r="N57" i="7"/>
  <c r="L57" i="7"/>
  <c r="V56" i="7"/>
  <c r="T56" i="7"/>
  <c r="R56" i="7"/>
  <c r="P56" i="7"/>
  <c r="N56" i="7"/>
  <c r="L56" i="7"/>
  <c r="V55" i="7"/>
  <c r="U55" i="7"/>
  <c r="V54" i="7"/>
  <c r="U54" i="7"/>
  <c r="V53" i="7"/>
  <c r="U53" i="7"/>
  <c r="V52" i="7"/>
  <c r="U52" i="7"/>
  <c r="V51" i="7"/>
  <c r="U51" i="7"/>
  <c r="V50" i="7"/>
  <c r="U50" i="7"/>
  <c r="V49" i="7"/>
  <c r="U49" i="7"/>
  <c r="V48" i="7"/>
  <c r="T48" i="7"/>
  <c r="R48" i="7"/>
  <c r="P48" i="7"/>
  <c r="N48" i="7"/>
  <c r="L48" i="7"/>
  <c r="V47" i="7"/>
  <c r="U47" i="7"/>
  <c r="V46" i="7"/>
  <c r="U46" i="7"/>
  <c r="V45" i="7"/>
  <c r="U45" i="7"/>
  <c r="V44" i="7"/>
  <c r="U44" i="7"/>
  <c r="V43" i="7"/>
  <c r="V42" i="7"/>
  <c r="T42" i="7"/>
  <c r="R42" i="7"/>
  <c r="P42" i="7"/>
  <c r="N42" i="7"/>
  <c r="L42" i="7"/>
  <c r="V41" i="7"/>
  <c r="T41" i="7"/>
  <c r="R41" i="7"/>
  <c r="P41" i="7"/>
  <c r="N41" i="7"/>
  <c r="L41" i="7"/>
  <c r="V40" i="7"/>
  <c r="U40" i="7"/>
  <c r="V39" i="7"/>
  <c r="U39" i="7"/>
  <c r="V38" i="7"/>
  <c r="V37" i="7"/>
  <c r="U37" i="7"/>
  <c r="T36" i="7"/>
  <c r="R36" i="7"/>
  <c r="R35" i="7" s="1"/>
  <c r="N36" i="7"/>
  <c r="N35" i="7" s="1"/>
  <c r="L36" i="7"/>
  <c r="L35" i="7" s="1"/>
  <c r="T35" i="7"/>
  <c r="P35" i="7"/>
  <c r="P34" i="7" s="1"/>
  <c r="V33" i="7"/>
  <c r="U33" i="7"/>
  <c r="V32" i="7"/>
  <c r="U32" i="7"/>
  <c r="V31" i="7"/>
  <c r="U31" i="7"/>
  <c r="V30" i="7"/>
  <c r="T30" i="7"/>
  <c r="R30" i="7"/>
  <c r="P30" i="7"/>
  <c r="N30" i="7"/>
  <c r="L30" i="7"/>
  <c r="V29" i="7"/>
  <c r="U29" i="7"/>
  <c r="V28" i="7"/>
  <c r="U28" i="7"/>
  <c r="T27" i="7"/>
  <c r="T10" i="7" s="1"/>
  <c r="T8" i="7" s="1"/>
  <c r="R27" i="7"/>
  <c r="P27" i="7"/>
  <c r="N27" i="7"/>
  <c r="N10" i="7" s="1"/>
  <c r="L27" i="7"/>
  <c r="V26" i="7"/>
  <c r="U26" i="7"/>
  <c r="V25" i="7"/>
  <c r="U25" i="7"/>
  <c r="V24" i="7"/>
  <c r="U24" i="7"/>
  <c r="V23" i="7"/>
  <c r="U23" i="7"/>
  <c r="V22" i="7"/>
  <c r="U22" i="7"/>
  <c r="V21" i="7"/>
  <c r="T21" i="7"/>
  <c r="R21" i="7"/>
  <c r="P21" i="7"/>
  <c r="N21" i="7"/>
  <c r="L21" i="7"/>
  <c r="V20" i="7"/>
  <c r="U20" i="7"/>
  <c r="V19" i="7"/>
  <c r="U19" i="7"/>
  <c r="V18" i="7"/>
  <c r="T18" i="7"/>
  <c r="R18" i="7"/>
  <c r="P18" i="7"/>
  <c r="N18" i="7"/>
  <c r="L18" i="7"/>
  <c r="V17" i="7"/>
  <c r="V16" i="7"/>
  <c r="T16" i="7"/>
  <c r="R16" i="7"/>
  <c r="P16" i="7"/>
  <c r="N16" i="7"/>
  <c r="L16" i="7"/>
  <c r="V15" i="7"/>
  <c r="V14" i="7"/>
  <c r="T13" i="7"/>
  <c r="R13" i="7"/>
  <c r="P13" i="7"/>
  <c r="N13" i="7"/>
  <c r="L13" i="7"/>
  <c r="L10" i="7" s="1"/>
  <c r="R10" i="7"/>
  <c r="P10" i="7"/>
  <c r="V67" i="6"/>
  <c r="T67" i="6"/>
  <c r="R67" i="6"/>
  <c r="P67" i="6"/>
  <c r="N67" i="6"/>
  <c r="L67" i="6"/>
  <c r="V66" i="6"/>
  <c r="V65" i="6"/>
  <c r="T65" i="6"/>
  <c r="R65" i="6"/>
  <c r="P65" i="6"/>
  <c r="N65" i="6"/>
  <c r="L65" i="6"/>
  <c r="V64" i="6"/>
  <c r="U64" i="6"/>
  <c r="V63" i="6"/>
  <c r="U63" i="6"/>
  <c r="V62" i="6"/>
  <c r="U62" i="6"/>
  <c r="T62" i="6"/>
  <c r="R62" i="6"/>
  <c r="P62" i="6"/>
  <c r="N62" i="6"/>
  <c r="L62" i="6"/>
  <c r="V61" i="6"/>
  <c r="T61" i="6"/>
  <c r="R61" i="6"/>
  <c r="P61" i="6"/>
  <c r="N61" i="6"/>
  <c r="L61" i="6"/>
  <c r="V60" i="6"/>
  <c r="V59" i="6"/>
  <c r="V58" i="6"/>
  <c r="V57" i="6"/>
  <c r="T57" i="6"/>
  <c r="R57" i="6"/>
  <c r="P57" i="6"/>
  <c r="N57" i="6"/>
  <c r="L57" i="6"/>
  <c r="V56" i="6"/>
  <c r="T56" i="6"/>
  <c r="R56" i="6"/>
  <c r="P56" i="6"/>
  <c r="N56" i="6"/>
  <c r="L56" i="6"/>
  <c r="V55" i="6"/>
  <c r="V54" i="6"/>
  <c r="V53" i="6"/>
  <c r="V52" i="6"/>
  <c r="V51" i="6"/>
  <c r="T51" i="6"/>
  <c r="R51" i="6"/>
  <c r="P51" i="6"/>
  <c r="N51" i="6"/>
  <c r="L51" i="6"/>
  <c r="V50" i="6"/>
  <c r="U50" i="6"/>
  <c r="V49" i="6"/>
  <c r="U49" i="6"/>
  <c r="V48" i="6"/>
  <c r="U48" i="6"/>
  <c r="V47" i="6"/>
  <c r="V46" i="6"/>
  <c r="T46" i="6"/>
  <c r="R46" i="6"/>
  <c r="P46" i="6"/>
  <c r="N46" i="6"/>
  <c r="L46" i="6"/>
  <c r="V45" i="6"/>
  <c r="T45" i="6"/>
  <c r="R45" i="6"/>
  <c r="P45" i="6"/>
  <c r="N45" i="6"/>
  <c r="L45" i="6"/>
  <c r="V44" i="6"/>
  <c r="V43" i="6"/>
  <c r="U43" i="6"/>
  <c r="V42" i="6"/>
  <c r="V41" i="6"/>
  <c r="U41" i="6"/>
  <c r="V40" i="6"/>
  <c r="T40" i="6"/>
  <c r="R40" i="6"/>
  <c r="P40" i="6"/>
  <c r="N40" i="6"/>
  <c r="L40" i="6"/>
  <c r="V39" i="6"/>
  <c r="T39" i="6"/>
  <c r="R39" i="6"/>
  <c r="P39" i="6"/>
  <c r="N39" i="6"/>
  <c r="L39" i="6"/>
  <c r="V38" i="6"/>
  <c r="T38" i="6"/>
  <c r="R38" i="6"/>
  <c r="P38" i="6"/>
  <c r="N38" i="6"/>
  <c r="L38" i="6"/>
  <c r="V37" i="6"/>
  <c r="U37" i="6"/>
  <c r="V36" i="6"/>
  <c r="U36" i="6"/>
  <c r="V35" i="6"/>
  <c r="U35" i="6"/>
  <c r="V34" i="6"/>
  <c r="U34" i="6"/>
  <c r="V33" i="6"/>
  <c r="T33" i="6"/>
  <c r="R33" i="6"/>
  <c r="P33" i="6"/>
  <c r="N33" i="6"/>
  <c r="L33" i="6"/>
  <c r="V32" i="6"/>
  <c r="U32" i="6"/>
  <c r="V31" i="6"/>
  <c r="U31" i="6"/>
  <c r="V30" i="6"/>
  <c r="T30" i="6"/>
  <c r="R30" i="6"/>
  <c r="P30" i="6"/>
  <c r="N30" i="6"/>
  <c r="L30" i="6"/>
  <c r="V29" i="6"/>
  <c r="U29" i="6"/>
  <c r="V28" i="6"/>
  <c r="U28" i="6"/>
  <c r="V27" i="6"/>
  <c r="U27" i="6"/>
  <c r="V26" i="6"/>
  <c r="U26" i="6"/>
  <c r="V25" i="6"/>
  <c r="U25" i="6"/>
  <c r="V24" i="6"/>
  <c r="U24" i="6"/>
  <c r="V23" i="6"/>
  <c r="T23" i="6"/>
  <c r="R23" i="6"/>
  <c r="P23" i="6"/>
  <c r="N23" i="6"/>
  <c r="L23" i="6"/>
  <c r="V22" i="6"/>
  <c r="U22" i="6"/>
  <c r="V21" i="6"/>
  <c r="U21" i="6"/>
  <c r="V20" i="6"/>
  <c r="T20" i="6"/>
  <c r="R20" i="6"/>
  <c r="P20" i="6"/>
  <c r="N20" i="6"/>
  <c r="L20" i="6"/>
  <c r="V19" i="6"/>
  <c r="U19" i="6"/>
  <c r="V18" i="6"/>
  <c r="V17" i="6"/>
  <c r="T17" i="6"/>
  <c r="R17" i="6"/>
  <c r="P17" i="6"/>
  <c r="N17" i="6"/>
  <c r="L17" i="6"/>
  <c r="V16" i="6"/>
  <c r="V15" i="6"/>
  <c r="V14" i="6"/>
  <c r="T14" i="6"/>
  <c r="R14" i="6"/>
  <c r="P14" i="6"/>
  <c r="N14" i="6"/>
  <c r="L14" i="6"/>
  <c r="V13" i="6"/>
  <c r="T13" i="6"/>
  <c r="R13" i="6"/>
  <c r="P13" i="6"/>
  <c r="N13" i="6"/>
  <c r="L13" i="6"/>
  <c r="V11" i="6"/>
  <c r="T11" i="6"/>
  <c r="R11" i="6"/>
  <c r="P11" i="6"/>
  <c r="N11" i="6"/>
  <c r="L11" i="6"/>
  <c r="V66" i="5"/>
  <c r="T66" i="5"/>
  <c r="R66" i="5"/>
  <c r="P66" i="5"/>
  <c r="N66" i="5"/>
  <c r="L66" i="5"/>
  <c r="T64" i="5"/>
  <c r="R64" i="5"/>
  <c r="P64" i="5"/>
  <c r="N64" i="5"/>
  <c r="L64" i="5"/>
  <c r="V63" i="5"/>
  <c r="V62" i="5"/>
  <c r="T61" i="5"/>
  <c r="R61" i="5"/>
  <c r="P61" i="5"/>
  <c r="N61" i="5"/>
  <c r="L61" i="5"/>
  <c r="V60" i="5"/>
  <c r="T60" i="5"/>
  <c r="R60" i="5"/>
  <c r="P60" i="5"/>
  <c r="N60" i="5"/>
  <c r="L60" i="5"/>
  <c r="V57" i="5"/>
  <c r="T57" i="5"/>
  <c r="R57" i="5"/>
  <c r="P57" i="5"/>
  <c r="N57" i="5"/>
  <c r="L57" i="5"/>
  <c r="V56" i="5"/>
  <c r="T56" i="5"/>
  <c r="R56" i="5"/>
  <c r="P56" i="5"/>
  <c r="N56" i="5"/>
  <c r="L56" i="5"/>
  <c r="V51" i="5"/>
  <c r="T51" i="5"/>
  <c r="R51" i="5"/>
  <c r="P51" i="5"/>
  <c r="N51" i="5"/>
  <c r="L51" i="5"/>
  <c r="V46" i="5"/>
  <c r="T46" i="5"/>
  <c r="R46" i="5"/>
  <c r="P46" i="5"/>
  <c r="N46" i="5"/>
  <c r="L46" i="5"/>
  <c r="V45" i="5"/>
  <c r="T45" i="5"/>
  <c r="R45" i="5"/>
  <c r="P45" i="5"/>
  <c r="N45" i="5"/>
  <c r="L45" i="5"/>
  <c r="V40" i="5"/>
  <c r="T40" i="5"/>
  <c r="R40" i="5"/>
  <c r="P40" i="5"/>
  <c r="N40" i="5"/>
  <c r="L40" i="5"/>
  <c r="V39" i="5"/>
  <c r="T39" i="5"/>
  <c r="R39" i="5"/>
  <c r="P39" i="5"/>
  <c r="N39" i="5"/>
  <c r="L39" i="5"/>
  <c r="V37" i="5"/>
  <c r="V36" i="5"/>
  <c r="V35" i="5"/>
  <c r="V34" i="5"/>
  <c r="V33" i="5"/>
  <c r="T33" i="5"/>
  <c r="S33" i="5"/>
  <c r="R33" i="5"/>
  <c r="Q33" i="5"/>
  <c r="P33" i="5"/>
  <c r="O33" i="5"/>
  <c r="N33" i="5"/>
  <c r="M33" i="5"/>
  <c r="L33" i="5"/>
  <c r="K33" i="5"/>
  <c r="V32" i="5"/>
  <c r="V31" i="5"/>
  <c r="V30" i="5"/>
  <c r="T30" i="5"/>
  <c r="S30" i="5"/>
  <c r="R30" i="5"/>
  <c r="Q30" i="5"/>
  <c r="P30" i="5"/>
  <c r="O30" i="5"/>
  <c r="N30" i="5"/>
  <c r="M30" i="5"/>
  <c r="L30" i="5"/>
  <c r="K30" i="5"/>
  <c r="V29" i="5"/>
  <c r="V28" i="5"/>
  <c r="V27" i="5"/>
  <c r="V26" i="5"/>
  <c r="V25" i="5"/>
  <c r="V24" i="5"/>
  <c r="V23" i="5"/>
  <c r="T23" i="5"/>
  <c r="S23" i="5"/>
  <c r="R23" i="5"/>
  <c r="Q23" i="5"/>
  <c r="P23" i="5"/>
  <c r="O23" i="5"/>
  <c r="N23" i="5"/>
  <c r="M23" i="5"/>
  <c r="L23" i="5"/>
  <c r="K23" i="5"/>
  <c r="V22" i="5"/>
  <c r="W21" i="5"/>
  <c r="V21" i="5"/>
  <c r="T21" i="5"/>
  <c r="S21" i="5"/>
  <c r="R21" i="5"/>
  <c r="Q21" i="5"/>
  <c r="P21" i="5"/>
  <c r="O21" i="5"/>
  <c r="N21" i="5"/>
  <c r="M21" i="5"/>
  <c r="L21" i="5"/>
  <c r="K21" i="5"/>
  <c r="V20" i="5"/>
  <c r="V19" i="5"/>
  <c r="V18" i="5"/>
  <c r="T18" i="5"/>
  <c r="S18" i="5"/>
  <c r="R18" i="5"/>
  <c r="Q18" i="5"/>
  <c r="P18" i="5"/>
  <c r="O18" i="5"/>
  <c r="N18" i="5"/>
  <c r="M18" i="5"/>
  <c r="L18" i="5"/>
  <c r="K18" i="5"/>
  <c r="V17" i="5"/>
  <c r="V15" i="5"/>
  <c r="T15" i="5"/>
  <c r="S15" i="5"/>
  <c r="R15" i="5"/>
  <c r="Q15" i="5"/>
  <c r="P15" i="5"/>
  <c r="O15" i="5"/>
  <c r="N15" i="5"/>
  <c r="M15" i="5"/>
  <c r="L15" i="5"/>
  <c r="K15" i="5"/>
  <c r="T14" i="5"/>
  <c r="R14" i="5"/>
  <c r="P14" i="5"/>
  <c r="N14" i="5"/>
  <c r="L14" i="5"/>
  <c r="V13" i="5"/>
  <c r="V27" i="7" l="1"/>
  <c r="T71" i="7"/>
  <c r="P71" i="7"/>
  <c r="V10" i="7"/>
  <c r="V13" i="7"/>
  <c r="R71" i="7"/>
  <c r="R8" i="7"/>
  <c r="P8" i="7"/>
  <c r="N8" i="7"/>
  <c r="N71" i="7"/>
  <c r="V35" i="7"/>
  <c r="L71" i="7"/>
  <c r="L8" i="7"/>
  <c r="V36" i="7"/>
  <c r="V8" i="7" l="1"/>
  <c r="V34" i="7"/>
  <c r="V71" i="7"/>
</calcChain>
</file>

<file path=xl/sharedStrings.xml><?xml version="1.0" encoding="utf-8"?>
<sst xmlns="http://schemas.openxmlformats.org/spreadsheetml/2006/main" count="2340" uniqueCount="438">
  <si>
    <t>Unit Organisasi</t>
  </si>
  <si>
    <t>Sub Unit Ogranisasi</t>
  </si>
  <si>
    <t>Target</t>
  </si>
  <si>
    <t>(1)</t>
  </si>
  <si>
    <t>(2)</t>
  </si>
  <si>
    <t>(5)</t>
  </si>
  <si>
    <t>(6)</t>
  </si>
  <si>
    <t>(7)</t>
  </si>
  <si>
    <t>(8)</t>
  </si>
  <si>
    <t>(9)</t>
  </si>
  <si>
    <t>(10)</t>
  </si>
  <si>
    <t>(11)</t>
  </si>
  <si>
    <t>(12)</t>
  </si>
  <si>
    <t>(13)</t>
  </si>
  <si>
    <t>01</t>
  </si>
  <si>
    <t>2.01</t>
  </si>
  <si>
    <t>Jumlah dokumen yang disusun sesuai ketentuan yang berlaku dan tepat waktu</t>
  </si>
  <si>
    <t xml:space="preserve">Target </t>
  </si>
  <si>
    <t>Rp</t>
  </si>
  <si>
    <t>Tahun 2022</t>
  </si>
  <si>
    <t>Tahun 2023</t>
  </si>
  <si>
    <t>Tahun 2024</t>
  </si>
  <si>
    <t>Tahun 2025</t>
  </si>
  <si>
    <t>Target 2026</t>
  </si>
  <si>
    <t>Kondisi kinerja pada akhir periode renstra OPD</t>
  </si>
  <si>
    <t>Tujuan OPD</t>
  </si>
  <si>
    <t>Sasaran OPD</t>
  </si>
  <si>
    <t>Kode Rekening</t>
  </si>
  <si>
    <t>Data Capaian Pada Awal Tahun Perencanaan</t>
  </si>
  <si>
    <t>Target Kinerja dan Pendanaan (Rp)</t>
  </si>
  <si>
    <t>Lokasi</t>
  </si>
  <si>
    <t xml:space="preserve">Unit Kerja OPD Penanggung Jawab </t>
  </si>
  <si>
    <t>RENCANA PROGRAM, KEGIATAN, SUBKEGIATAN, INDIKATOR KINERJA, KELOMPOK SASARAN, DAN PENDANAAN INDIKATIF
DINAS PERTANIAN KABUPATEN MOJOKERTO
TAHUN 2022 - 2026
SESUAI PERMENDAGRI 90/2019 (KEPMENDAGRI 050-3708 TAHUN 2020)</t>
  </si>
  <si>
    <t>X</t>
  </si>
  <si>
    <t>Perencanaan, Penganggaran dan Evaluasi Kinerja Perangkat Daerah</t>
  </si>
  <si>
    <t>Evaluasi Kinerja Perangkat Daerah</t>
  </si>
  <si>
    <t>5 dokumen</t>
  </si>
  <si>
    <t>2.02</t>
  </si>
  <si>
    <t>2.03</t>
  </si>
  <si>
    <t>07</t>
  </si>
  <si>
    <t>03</t>
  </si>
  <si>
    <t>02</t>
  </si>
  <si>
    <t>04</t>
  </si>
  <si>
    <t>Kabupaten Mojokerto</t>
  </si>
  <si>
    <t>Administrasi Keuangan Perangkat Daerah</t>
  </si>
  <si>
    <t>Penyediaaan Gaji dan Tunjangan ASN</t>
  </si>
  <si>
    <t>14 bulan</t>
  </si>
  <si>
    <t>Penyediaan Administrasi Pelaksanaan Tugas ASN</t>
  </si>
  <si>
    <t>05</t>
  </si>
  <si>
    <t>06</t>
  </si>
  <si>
    <t>09</t>
  </si>
  <si>
    <t>2.05</t>
  </si>
  <si>
    <t>2.06</t>
  </si>
  <si>
    <t>Persentase Realisasi Anggaran Perangkat Daerah</t>
  </si>
  <si>
    <t>Administrasi Kepegawaian Perangkat Daerah</t>
  </si>
  <si>
    <t>2.08</t>
  </si>
  <si>
    <t>2.09</t>
  </si>
  <si>
    <t>08</t>
  </si>
  <si>
    <t>Penyediaan pakaian dinas beserta atribut kelengkapannya</t>
  </si>
  <si>
    <t>Administrasi Umum Perangkat Daerah</t>
  </si>
  <si>
    <t>Penyediaan peralatan dan perlengkapan kantor</t>
  </si>
  <si>
    <t>12 bulan</t>
  </si>
  <si>
    <t>Pemeliharaan Barang Milik Daerah Penunjang Urusan Pemerintah Daerah</t>
  </si>
  <si>
    <t>-</t>
  </si>
  <si>
    <t>(3)</t>
  </si>
  <si>
    <t>(4)</t>
  </si>
  <si>
    <t>(14)</t>
  </si>
  <si>
    <t>(15)</t>
  </si>
  <si>
    <t>(16)</t>
  </si>
  <si>
    <t>(17)</t>
  </si>
  <si>
    <t>(18)</t>
  </si>
  <si>
    <t>(19)</t>
  </si>
  <si>
    <t>Penyusunan dokumen Perencanaan Perangkat Daerah</t>
  </si>
  <si>
    <t>Jumlah pengadaan pakaian dinas ASN dan batik OPD</t>
  </si>
  <si>
    <t>3 lokasi</t>
  </si>
  <si>
    <t>: 1.06.0.00.0.00.01.00 DINAS SOSIAL</t>
  </si>
  <si>
    <t>Program/Kegiatan/
Sub Kegiatan</t>
  </si>
  <si>
    <t>Indikator Kinerja Tujuan, Sasaran, Program, Kegiatan, Sub Kegiatan</t>
  </si>
  <si>
    <t xml:space="preserve">Program Penunjang Urusan Pemerintahan Daerah  </t>
  </si>
  <si>
    <t>Jumlah kegiatan yang dilakukan monev</t>
  </si>
  <si>
    <t>7 dokumen</t>
  </si>
  <si>
    <t>Dinas Sosial</t>
  </si>
  <si>
    <t>SUB. BAG SUNGRAM</t>
  </si>
  <si>
    <t>Jumlah waktu penyediaan gaji dan tunjangan ASN</t>
  </si>
  <si>
    <t>SUB. BAGIAN KEUANGAN</t>
  </si>
  <si>
    <t>130 setel</t>
  </si>
  <si>
    <t>SUB. BAG UMUM DAN KEPEGAWAIAN</t>
  </si>
  <si>
    <t>Penyediaan Barang Cetakan dan Penggandaan</t>
  </si>
  <si>
    <t>Jenis barang catakan dan penggandaan yang disediakan: kertas kop,amplop surat dll</t>
  </si>
  <si>
    <t>Penyediaan Bahan/Material</t>
  </si>
  <si>
    <t>Jenis ATK yang disediakan: kertas, tinta, ballpoint dll</t>
  </si>
  <si>
    <t>Fasilitasi Kunjungan Tamu</t>
  </si>
  <si>
    <t>Jumlah waktu penyediaan mamin rapat dan tamu</t>
  </si>
  <si>
    <t>Penyelenggaraan Rapat Koordinasi dan Konsultasi SKPD</t>
  </si>
  <si>
    <t>Jumlah waktu penyediaan belanja perjalanan dinas rapat-rapat koordinasi dan konsultasi ke luar daerah</t>
  </si>
  <si>
    <t>Penyediaan Jasa Pemeliharaan, Biaya Pemeliharaan, Pajak, dan Perizinan Kendaraan Dinas Operasional atau Lapangan</t>
  </si>
  <si>
    <t>Pemeliharaan Peralatan dan Mesin Lainnya</t>
  </si>
  <si>
    <t>Pemeliharaan/Rehabilitasi Gedung Kantor dan Bangunan Lainnya</t>
  </si>
  <si>
    <t>Penyediaan BBM Kepala Dinas Sosial dan jumlah service,penggantian suku cadang dan ganti oli mobil dinas</t>
  </si>
  <si>
    <t>Jumlah Perbaikan peralatan kerja</t>
  </si>
  <si>
    <t>Jumlah Rehabilitasi Gedung kantor</t>
  </si>
  <si>
    <t>Penyediaan Jasa Penunjang Urusan Pemerintahan Daerah</t>
  </si>
  <si>
    <t>Penyediaan Jasa Komunikasi, Sumber Daya Air dan Listrik</t>
  </si>
  <si>
    <t>Jumlah waktu penyediaan jasa komunikasi sumber daya air dan listrik</t>
  </si>
  <si>
    <t>PROGRAM PEMBERDAYAAN SOSIAL</t>
  </si>
  <si>
    <t>Pengembangan Potensi Sumber Kesejahteraan Sosial Daerah Kabupaten/Kota</t>
  </si>
  <si>
    <t>Peningkatan Kemampuan Potensi Pekerja Sosial Masyarakat Kewenangan Kabupaten/Kota</t>
  </si>
  <si>
    <t>Peningkatan Kemampuan Potensi Tenaga Kesejahteraan Sosial Kecamatan Kewenangan Kabupaten/Kota</t>
  </si>
  <si>
    <t>Peningkatan Kemampuan Potensi Sumber Kesejahteraan Sosial Keluarga Kewenangan Kabupaten/Kota</t>
  </si>
  <si>
    <t>Peningkatan Kemampuan Potensi Sumber Kesejahteraan Sosial Kelembagaan Masyarakat Kewenangan Kabupaten/Kota</t>
  </si>
  <si>
    <t>Jumlah KUBE Jasa dan e- warung yang diberdayakan</t>
  </si>
  <si>
    <t>52 Orang</t>
  </si>
  <si>
    <t>30 KUBE</t>
  </si>
  <si>
    <t>18  Orang</t>
  </si>
  <si>
    <t>PROGRAM REHABILITASI SOSIAL</t>
  </si>
  <si>
    <t>Rehabilitasi Sosial Dasar Penyandang Disabilitas Terlantar, Anak Terlantar, Lanjut Usia Terlantar, serta Gelandangan Pengemis di Luar Panti Sosial</t>
  </si>
  <si>
    <t>Penyediaan Alat Bantu</t>
  </si>
  <si>
    <t>Pemberian Pelayanan Reunifikasi Keluarga</t>
  </si>
  <si>
    <t>Pemberian Bimbingan Sosial kepada Keluarga Penyandang Disabilitas Terlantar, Anak Terlantar, Lanjut Usia Terlantar, serta Gelandangan Pengemis dan Masyarakat</t>
  </si>
  <si>
    <t>Pemberian Pelayanan Penelusuran Keluarga</t>
  </si>
  <si>
    <t>Jumlah pengemis dan gelandangan yang diberdayakan</t>
  </si>
  <si>
    <t xml:space="preserve">Jumlah orang terlantar yang dipulangkan  
</t>
  </si>
  <si>
    <t>12 Bulan</t>
  </si>
  <si>
    <t>Rehabilitasi Sosial Penyandang Masalah Kesejahteraan Sosial (PMKS) Lainnya Bukan Korban HIV/AIDS dan NAPZA di Luar Panti Sosial</t>
  </si>
  <si>
    <t>Penyediaan Permakanan</t>
  </si>
  <si>
    <t>Pemberian Bimbingan Sosial kepada Keluarga Penyandang Masalah Kesejahteraan Sosial (PMKS) Lainnya Bukan Korban HIV/AIDS dan NAPZA</t>
  </si>
  <si>
    <t>Kerjasama antar Lembaga dan Kemitraan dalam Pelaksanaan Rehabilitasi Sosial Kabupaten/Kota</t>
  </si>
  <si>
    <t>Jumlah Eks penderita kusta yang difasilitasi</t>
  </si>
  <si>
    <t>186 KK</t>
  </si>
  <si>
    <t>Bidang Rehabilitasi sosial</t>
  </si>
  <si>
    <t>PROGRAM PERLINDUNGAN DAN JAMINAN SOSIAL</t>
  </si>
  <si>
    <t>Pengelolaan Data Fakir Miskin Cakupan Daerah Kabupaten/Kota</t>
  </si>
  <si>
    <t>Pendataan Fakir Miskin Cakupan Daerah Kabupaten/Kota</t>
  </si>
  <si>
    <t>Jumlah petugas pendampingan BPNT, jumlah petugas pendampingan dan operator PKH</t>
  </si>
  <si>
    <t>Jumlah desa yang dilakukan kegiatan verivali, Tersedianya data verivali</t>
  </si>
  <si>
    <t xml:space="preserve">304 Desa
18
Kecamatan
</t>
  </si>
  <si>
    <t>Bidang Perlindungan dan Jaminan Sosial</t>
  </si>
  <si>
    <t>PROGRAM PENANGANAN BENCANA</t>
  </si>
  <si>
    <t>Persentase korban bencana alam dan sosial yang mendapat perlindungan
sosial</t>
  </si>
  <si>
    <t>Perlindungan Sosial Korban Bencana Alam dan Sosial Kabupaten/Kota</t>
  </si>
  <si>
    <t>Penyediaan Makanan</t>
  </si>
  <si>
    <t>Penyediaan Tempat Penampungan Pengungsi</t>
  </si>
  <si>
    <t>Penyelenggaraan Pemberdayaan Masyarakat terhadap Kesiapsiagaan Bencana Kabupaten/Kota</t>
  </si>
  <si>
    <t>Koordinasi, Sosialisasi dan Pelaksanaan Taruna Siaga Bencana</t>
  </si>
  <si>
    <t>Jumlah Tagana yang dibina</t>
  </si>
  <si>
    <t xml:space="preserve">135 Orang
125 Orang
</t>
  </si>
  <si>
    <t xml:space="preserve">130 Orang
130 Orang
</t>
  </si>
  <si>
    <t xml:space="preserve">130 Orang
135 Orang
</t>
  </si>
  <si>
    <t>50 Orang</t>
  </si>
  <si>
    <t>9 Orang</t>
  </si>
  <si>
    <t>200 KK</t>
  </si>
  <si>
    <t>18 Orang</t>
  </si>
  <si>
    <t>75 Orang</t>
  </si>
  <si>
    <t>100 Orang</t>
  </si>
  <si>
    <t>125 Orang</t>
  </si>
  <si>
    <t>60 Orang</t>
  </si>
  <si>
    <t>40 KUBE</t>
  </si>
  <si>
    <t>9 Orang                          25 Orang</t>
  </si>
  <si>
    <t>30 Orang                          100 Orang</t>
  </si>
  <si>
    <t xml:space="preserve">20 Orang                               10 Orang                                                10 Orang                     90 Orang                    200 Orang                              5 Orang                 15 Orang                  3 Kube                            </t>
  </si>
  <si>
    <t xml:space="preserve">2 Kali                                   300 Orang                       50 Anak
</t>
  </si>
  <si>
    <t>412 Orang</t>
  </si>
  <si>
    <t>200 KUBE</t>
  </si>
  <si>
    <t>60 Bulan</t>
  </si>
  <si>
    <t>Bidang Pemberdayaan Sosial</t>
  </si>
  <si>
    <t>Jenis peralatan dan perlengkapan kantor yang disediakan: laptop, komputer, printer dll dan jumlah perbaikan peralatan kerja</t>
  </si>
  <si>
    <t xml:space="preserve">137 Orang
129 Orang
</t>
  </si>
  <si>
    <t>Persentase PSKS yang mendapatkan pembinaan dan aktif dalam penyelenggaraan kesejahteraan sosial</t>
  </si>
  <si>
    <t>Jumlah PSKS yang dibina dan difasilitasi</t>
  </si>
  <si>
    <t>Jumlah PSM yang dibina</t>
  </si>
  <si>
    <t>Jumlah TKSK yang dibina</t>
  </si>
  <si>
    <t>Jumlah LKSA, Karang Taruna, Karang Werdha, Panti Werda yang diberdayakan dan yang menerima bantuan; dan Jumlah pelaksanaan Penyuluhan</t>
  </si>
  <si>
    <t xml:space="preserve">11 LKSA,               54 Orang,               2 KW,                  70 Orang,              304 Desa                           </t>
  </si>
  <si>
    <t>50 LKSA,               17 Katar,               6 KW,                  50 Orang, 304 Desa</t>
  </si>
  <si>
    <t>50 LKSA,                20 Katar,       10 KW,                         50 Orang, 304 Desa</t>
  </si>
  <si>
    <t xml:space="preserve">50 LKSA,              20 Katar,   15 KW,                         50 Orang, 304 Desa </t>
  </si>
  <si>
    <t>50 LKSA,              20 Katar,                     20 KW,                    50 Orang, 304 Des</t>
  </si>
  <si>
    <t xml:space="preserve">50 LKSA,                  20 Katar,                25 KW,                    50 Orang, 304 Desa   </t>
  </si>
  <si>
    <t>250 LKSA,               97 Katar,               76 KW,                  50 Orang, 304 Desa</t>
  </si>
  <si>
    <t>Persentase PPKS penerima manfaat  Program Perlindungan dan Jaminan Sosial</t>
  </si>
  <si>
    <t>Jumlah data fakir miskin yang dikelola</t>
  </si>
  <si>
    <t>Jumlah perlindungan sosial korban  Bencana Alam dan Sosial Kabupaten/Kota</t>
  </si>
  <si>
    <t>Jumlah penyediaan makanan</t>
  </si>
  <si>
    <t>Jumlah penyediaan tempat penampungan pengungsi</t>
  </si>
  <si>
    <t>Persentase PPKS penerima manfaat Program Rehabilitasi Sosial</t>
  </si>
  <si>
    <t>Jumlah Penyandang Disabilitas Terlantar, Anak Terlantar, Lanjut Usia Terlantar, serta Gelandangan Pengemis di Luar Panti Sosial yang direhabilitasi</t>
  </si>
  <si>
    <t>Jumlah Pengemis dan Gelandangan yang menerima bantuan, Jumlah Penyandang Disabilitas yang menerima bantuan</t>
  </si>
  <si>
    <t>Jumlah layanan reunifikasi keluarga</t>
  </si>
  <si>
    <t>Jumlah Penyandang Masalah Kesejahteraan Sosial (PMKS) Lainnya Bukan Korban HIV/AIDS dan NAPZA di Luar Panti Sosial yang  direhabilitasi</t>
  </si>
  <si>
    <t>Jumlah PPKS (PSK, Anak Jalanan, Korban Tindak Kekerasan terhadap Perempuan, Anak yang mengikuti tetirah, Pemulung, WRSE, Fakir Miskin , ODGJ) yang menerima bantuan</t>
  </si>
  <si>
    <t xml:space="preserve">20 Orang             10 Orang                                10 Orang                            50 Anak                             5 Orang                                 15 Orang                             3 KUBE           </t>
  </si>
  <si>
    <t>Jumlah PPKS (PSK, Anak Jalanan, Korban Tindak Kekerasan terhadap Perempuan,  Pencegahan Tindak Kekerasan Human Trafficking, Penanganan Balita, Anak Terlantar dan Adopsi, Pemulung, WRSE, Fakir Miskin, ODGJ) peserta pemberdayaan yang menerima bimbingan ketrampilan</t>
  </si>
  <si>
    <t>Jumlah pelaksanaan razia tim reaksi cepat PPKS, Jumlah peserta sosialisasi anak yang berhadapan dengan hukum, Jumlah anak yang mengikuti tetirah</t>
  </si>
  <si>
    <t>Persentase Penurunan Pemerlu Penyandang Kesejahteraan Sosial (PPKS)</t>
  </si>
  <si>
    <t xml:space="preserve">Persentase Pemerlu Penyandang Kesejahteraan Sosial (PPKS) yang memperoleh bantuan sosial untuk pemenuhan kebutuhan dasar </t>
  </si>
  <si>
    <t>Sistem Perlindungan Sosial dalam Penanganan PPKS</t>
  </si>
  <si>
    <t>Meningkatnya pemenuhan kebutuhan dasar Pemerlu Penyandang Kesejahteraan Sosial (PPKS)</t>
  </si>
  <si>
    <t>Jumlah tenaga kerja pembantu administrasi keuangan selama 12 bulan</t>
  </si>
  <si>
    <t>Penyedeiaan Jasa Pelayanan Umum Kantor</t>
  </si>
  <si>
    <t>Penyediaan Bahan Logistik Kantor</t>
  </si>
  <si>
    <t>10</t>
  </si>
  <si>
    <t>Pemeliharaan/Rehabilitasi Sarana dan Prasarana Gedung Kantor atau Bangunan Lainnya</t>
  </si>
  <si>
    <t>10 Orang                          45 Orang</t>
  </si>
  <si>
    <t>110 Orang                          390 Orang</t>
  </si>
  <si>
    <t>10 Orang</t>
  </si>
  <si>
    <t xml:space="preserve">20 Orang             10 Orang                                10 Orang                            50 Anak                             5 Orang                                 15 Orang                             5 KUBE 30 Orang                               </t>
  </si>
  <si>
    <t xml:space="preserve">10 Orang             10 Orang                                10 Orang                            10 Anak                             10 Orang                                 50 Orang                             5 KUBE 30 Orang                               </t>
  </si>
  <si>
    <t xml:space="preserve">10 Orang             10 Orang                                10 Orang                            10 Anak                             10 Orang                                 50 Orang                             5 KUBE         30 Orang                               </t>
  </si>
  <si>
    <t xml:space="preserve">10 Orang             10 Orang                                10 Orang                            10 Anak                             10 Orang                                 50 Orang                             5 KUBE                             30 Orang                               </t>
  </si>
  <si>
    <t xml:space="preserve">60 Orang          50 Orang                                50 Orang                            90 Anak                             45 Orang                                 215 Orang                             25 KUBE 150 Orang                               </t>
  </si>
  <si>
    <t xml:space="preserve">50 Orang             50 Orang                                50 Orang                            50 Anak                             50 Orang                                 250 Orang                             5 KUBE                             150 Orang                               </t>
  </si>
  <si>
    <t xml:space="preserve">1 Kali                                  50 Orang                       50 Anak
</t>
  </si>
  <si>
    <t xml:space="preserve">5 Kali                   250 Orang                       250 Anak
</t>
  </si>
  <si>
    <t>8 dokumen 12 Bulan</t>
  </si>
  <si>
    <t>Terwujudnya Tata Kelola Pemerintahan Yang Mewujudkan Nilai Budaya Kerja Berintegritas, Profesional dan Akuntabel</t>
  </si>
  <si>
    <t>Nilai Reformasi Birokrasi Perangkat Daerah</t>
  </si>
  <si>
    <t xml:space="preserve">64 (B) </t>
  </si>
  <si>
    <t>Nilai SAKIP Perangkat Daerah</t>
  </si>
  <si>
    <t>80,34 (A)</t>
  </si>
  <si>
    <t>Persentase Indikator Program Perangkat Daerah yang tercapai sesuai target</t>
  </si>
  <si>
    <t>Persentase Penyediaan Administrasi Umum Perangkat Daerah Sesuai Kebutuhan</t>
  </si>
  <si>
    <t>Persentase Penyediaan Jasa Penunjang Urusan Pemerintahan Daerah Sesuai Kebutuhan</t>
  </si>
  <si>
    <t>Persentase Barang Milik Daerah Dalam Kondisi Baik</t>
  </si>
  <si>
    <t xml:space="preserve">Persentase Indikator Program Perangkat Daerah yang tercapai </t>
  </si>
  <si>
    <t>IP ASN Perangkat Daerah</t>
  </si>
  <si>
    <t>81,56 (A)</t>
  </si>
  <si>
    <t>82,26 (A)</t>
  </si>
  <si>
    <t>82,96 (A)</t>
  </si>
  <si>
    <t>83,66 (A)</t>
  </si>
  <si>
    <t>84,36 (A)</t>
  </si>
  <si>
    <t>(20)</t>
  </si>
  <si>
    <t>NA</t>
  </si>
  <si>
    <t xml:space="preserve">50 LKSA,              20 Katar,    15 KW,                         50 Orang, 304 Desa </t>
  </si>
  <si>
    <t>52 PSM,              18 TKSK,     40 KUBE,   50 LKSA,               17 Katar,               6 KW,                  50 Orang, 304 Desa</t>
  </si>
  <si>
    <t>60 PSM,           18 TKSK,              40 KUBE,           50 LKSA,                20 Katar,       10 KW,                         50 Orang, 304 Desa</t>
  </si>
  <si>
    <t xml:space="preserve">75 PSM,               18 TKSK,            40 KUBE,          50 LKSA,              20 Katar,          15 KW,                         50 Orang, 304 Desa </t>
  </si>
  <si>
    <t>100 PSM,            18 TKSK,          40 KUBE,   50 LKSA,              20 Katar,                     20 KW,                    50 Orang, 304 Des</t>
  </si>
  <si>
    <t xml:space="preserve">125 PSM,          18 TKSK,       40 KUBE,          50 LKSA,                  20 Katar,                25 KW,                    50 Orang, 304 Desa   </t>
  </si>
  <si>
    <t>412 PSM,           18 TKSK, 200 KUBE, 250 LKSA,               97 Katar,               76 KW,                  50 Orang, 304 Desa</t>
  </si>
  <si>
    <t>Bidang Rehabilitasi Sosial</t>
  </si>
  <si>
    <t>10 Gepeng,                          45 Disabilitas, 12 Bulan,           10 Gepeng, 12 Bulan</t>
  </si>
  <si>
    <t>10 Orang,                          45 Orang,            12 Bulan,           10 Gepeng, 12 Bulan</t>
  </si>
  <si>
    <t>30 Orang,                          100 Orang, 12 Bulan,           10 Gepeng, 12 Bulan</t>
  </si>
  <si>
    <t>110 Orang,                          390 Orang, 60 Bulan,           50 Gepeng, 60 Bulan</t>
  </si>
  <si>
    <t>Sekretariat</t>
  </si>
  <si>
    <t>Funsional Perencana Ahli Muda</t>
  </si>
  <si>
    <t>Fungsional Analis Keuangan Pusat dan Daerah Ahli Muda</t>
  </si>
  <si>
    <t>21 KUBE</t>
  </si>
  <si>
    <t>9 Orang                          82 Orang</t>
  </si>
  <si>
    <t>9 Gepeng,                          82 Disabilitas, 12 Bulan,             9 Gepeng               12 Bulan</t>
  </si>
  <si>
    <t xml:space="preserve">17 Orang             9 Orang                                7 Orang                            50 Anak                             5 Orang                                12 Orang                             3 KUBE           </t>
  </si>
  <si>
    <t xml:space="preserve">20 Orang                               10 Orang                                                10 Orang                     90 Orang                    200 Orang                              5 Orang                 15 Orang                  3 KUBE                            </t>
  </si>
  <si>
    <t xml:space="preserve">186 KK,                    17 Orang,              9 Orang,                                 7 Orang,                            50 Anak,                             5 Orang,                                12 Orang,                             3 KUBE,           20 Orang,                               10 Orang,                                                10 Orang,                     90 Orang,                    200 Orang,                              5 Orang,                 15 Orang,                  3 KUBE,            2 Kali                                   300 Orang                       50 Anak
</t>
  </si>
  <si>
    <t xml:space="preserve">10 Orang             10 Orang                                10 Orang                            10 Anak                             10 Orang                                 50 Orang                             5 KUBE            30 Orang                               </t>
  </si>
  <si>
    <t xml:space="preserve">10 Orang             10 Orang                                10 Orang                            10 Anak                             10 Orang                                 50 Orang                             5 KUBE                 30 Orang                               </t>
  </si>
  <si>
    <t xml:space="preserve">200 KK,       20 Orang,             10 Orang,                                10 Orang,                            50 Anak,                             5 Orang,                                 15 Orang,                             5 KUBE,           30 Orang,  10 Orang,             10 Orang,                                10 Orang,                            10 Anak,                             10 Orang,                                 50 Orang,                             5 KUBE,            30 Orang,              1 Kali                                  50 Orang                       50 Anak
                                  </t>
  </si>
  <si>
    <t xml:space="preserve">20 Orang             10 Orang                                10 Orang                            50 Anak                             5 Orang                                 15 Orang                             5 KUBE                  30 Orang                               </t>
  </si>
  <si>
    <t xml:space="preserve">60 Orang          50 Orang                                50 Orang                            90 Anak                             45 Orang                                 215 Orang                             25 KUBE             150 Orang                               </t>
  </si>
  <si>
    <t xml:space="preserve">200 KK,              10 Orang,             10 Orang,                                10 Orang,                            10 Anak,                             10 Orang,                                 50 Orang,                             5 KUBE,            30 Orang,  10 Orang,             10 Orang,                               10 Orang,                            10 Anak,                             10 Orang,                                 50 Orang,                             5 KUBE,            30 Orang,         1 Kali,                                  50 Orang,                       50 Anak
                               </t>
  </si>
  <si>
    <t xml:space="preserve">200 KK,              10 Orang,             10 Orang,                                10 Orang,                            10 Anak,                             10 Orang,                                 50 Orang,                             5 KUBE,            30 Orang,  10 Orang,             10 Orang,                               10 Orang,                            10 Anak,                             10 Orang,                                 50 Orang,                             5 KUBE,            30 Orang,              1 Kali,                                  50 Orang,                       50 Anak
                               </t>
  </si>
  <si>
    <t xml:space="preserve">200 KK,              10 Orang,             10 Orang,                                10 Orang,                            10 Anak,                             10 Orang,                                 50 Orang,                             5 KUBE,            30 Orang, 10 Orang,             10 Orang,                               10 Orang,                            10 Anak,                             10 Orang,                                 50 Orang,                             5 KUBE,            30 Orang,             1 Kali,                                  50 Orang,                       50 Anak
                               </t>
  </si>
  <si>
    <t xml:space="preserve">200 KK,          60 Orang,          50 Orang,                                50 Orang,                            90 Anak,                             45 Orang,                                 215 Orang,                             25 KUBE,             150 Orang, 50 Orang,             50 Orang,                                50 Orang,                            50 Anak,                             50 Orang,                                 250 Orang,                             5 KUBE,                             150 Orang,  5 Kali,                   250 Orang,                       250 Anak
                                                                </t>
  </si>
  <si>
    <t>Bidang  Perlindungan dan Jaminan Sosial, dan Bidang Penanganan Fakir Miskin</t>
  </si>
  <si>
    <t>Kasubag. Umum dan Kepegawaian</t>
  </si>
  <si>
    <t xml:space="preserve">Program Penunjang Urusan Pemerintahan Daerah Kabupaten/Kota </t>
  </si>
  <si>
    <t>Pengadaan pakaian dinas beserta atribut kelengkapannya</t>
  </si>
  <si>
    <t>Jumlah waktu penyediaan makanan</t>
  </si>
  <si>
    <t>Jumlah waktu penyediaan tempat penampungan pengungsi</t>
  </si>
  <si>
    <t>80,35 (A)</t>
  </si>
  <si>
    <t>81,26 (A)</t>
  </si>
  <si>
    <t>Bimbingan Teknis Implementasi Peraturan Perundang-Undangan</t>
  </si>
  <si>
    <t>11</t>
  </si>
  <si>
    <t>Jumlah waktu Perbaikan peralatan kerja</t>
  </si>
  <si>
    <t>Jumlah waktu Rehabilitasi Gedung kantor</t>
  </si>
  <si>
    <t>Jumlah orang yang mengikuti bimbingan teknis peraturan perundang-undangan</t>
  </si>
  <si>
    <t>Penyediaan BBM Kepala Dinas Sosial dan jumlah service, penggantian suku cadang dan ganti oli mobil dinas</t>
  </si>
  <si>
    <t xml:space="preserve">186 KK,              10 Orang,             10 Orang,                                10 Orang,                            10 Anak,                             10 Orang,                                 50 Orang,                             5 KUBE,            30 Orang,  10 Orang,             10 Orang,                               10 Orang,                            10 Anak,                             10 Orang,                                 50 Orang,                             5 KUBE,            30 Orang,          1 Kali,                                  50 Orang,                       50 Anak
                               </t>
  </si>
  <si>
    <t>Jumlah dokumen laporan</t>
  </si>
  <si>
    <t>5 Laporan</t>
  </si>
  <si>
    <t xml:space="preserve">Jumlah tenaga kerja pembantu administrasi </t>
  </si>
  <si>
    <t>Jenis peralatan dan perlengkapan kantor yang disediakan: laptop, komputer, printer dll dan jumlah perbaikan peralatan kerja yang berlaku dan tepat waktu</t>
  </si>
  <si>
    <t>Jenis barang catakan dan penggandaan yang disediakan: kertas kop, amplop surat dll yang berlaku dan tepat waktu</t>
  </si>
  <si>
    <t>Fasilitasi Bantuan Sosial Kesejahteraan Keluarga</t>
  </si>
  <si>
    <t>Jumlah keluarga penerima manfaat yang mendapatkan bantuan sosial kesejahteraan keluarga kewenangan kabupaten/kota</t>
  </si>
  <si>
    <t>78.930 Keluarga</t>
  </si>
  <si>
    <t xml:space="preserve">135 Orang,
125 Orang, 304 Desa,
18
Kecamatan, 78.930 Keluarga
</t>
  </si>
  <si>
    <t xml:space="preserve">130 Orang,
130 Orang, 304 Desa,
18
Kecamatan, 78.930 Keluarga
</t>
  </si>
  <si>
    <t xml:space="preserve">130 Orang,
130 Orang, 305 Desa,
18
Kecamatan, 78.930 Keluarga
</t>
  </si>
  <si>
    <t>Jumlah Dokumen Perencanaan Perangkat Daerah</t>
  </si>
  <si>
    <t>Jumlah Laporan Evaluasi Kinerja Perangkat Daerah</t>
  </si>
  <si>
    <t>Jumlah Orang yang Menerima Gaji dan Tunjangan ASN</t>
  </si>
  <si>
    <t>40 Orang/Bulan</t>
  </si>
  <si>
    <t>Jumlah Paket Peralatan dan Perlengkapan Kantor yang Disediakan</t>
  </si>
  <si>
    <t>10 Paket</t>
  </si>
  <si>
    <t>Jumlah Paket Barang Cetakan dan Penggandaan yang Disediakan</t>
  </si>
  <si>
    <t>4 Paket</t>
  </si>
  <si>
    <t>Jumlah Paket Bahan Logistik Kantor yang Disediakan</t>
  </si>
  <si>
    <t>12 Paket</t>
  </si>
  <si>
    <t>Jumlah Paket Bahan / Material yang Disediakan</t>
  </si>
  <si>
    <t>Jumlah Laporan Penyelenggaraan Rapat Koordinasi dan Konsultasi SKPD</t>
  </si>
  <si>
    <t>12 Laporan</t>
  </si>
  <si>
    <t>Jumlah Laporan Penyediaan Jasa Komunikasi, Sumber Daya Air dan Listrik yang Disediakan</t>
  </si>
  <si>
    <t>Jumlah Laporan Penyediaan Jasa Pelayanan Umum Kantor yang Disediakan</t>
  </si>
  <si>
    <t>Jumlah Kendaraan Dinas Operasional atau Lapangan yang Dipelihara dan Dibayarkan Pajak dan Perizinannya</t>
  </si>
  <si>
    <t>13 Unit = 17 Unit (4 unit Mobil Pinjam pakai dr Kemensos)</t>
  </si>
  <si>
    <t>Jumlah Gedung Kantor dan Bangunan Lainnya yang Dipelihara / Direhabilitasi</t>
  </si>
  <si>
    <t>3 Unit/Gedung</t>
  </si>
  <si>
    <t>Jumlah Sarana dan Prasarana Gedung Kantor atau Bangunan Lainnya yang Dipelihara / Direhabilitasi</t>
  </si>
  <si>
    <t>8 Unit</t>
  </si>
  <si>
    <t xml:space="preserve">Jumlah Orang Mendapat Peningkatan Kapasitas Pekerja Sosial Masyarakat Kewenangan Kabupaten / Kota </t>
  </si>
  <si>
    <t>Jumlah Tenaga Kesejahteraan Sosial Kecamatan Kewenangan Kabupaten / Kota yang Meningkat Kapasitasnya</t>
  </si>
  <si>
    <t>Jumlah Keluarga yang Meningkat Kapasitasnya Kewenangan Kabupaten / Kota</t>
  </si>
  <si>
    <t xml:space="preserve">Jumlah Lembaga Kesejahteraan Sosial yang Meningkat Kapasitasnya Kewenangan Kabupaten / Kota </t>
  </si>
  <si>
    <t>21 Keluarga</t>
  </si>
  <si>
    <t>7 Lembaga</t>
  </si>
  <si>
    <t>60 PSM,                   18 TKSK,                   21 Keluarga,                  7 Lembaga</t>
  </si>
  <si>
    <t>60 PSM,                   18 TKSK,                   11 Keluarga,                  29 Lembaga</t>
  </si>
  <si>
    <t>60 PSM,                   18 TKSK,                   90 Keluarga,                  30 Lembaga</t>
  </si>
  <si>
    <t>75 PSM,                   18 TKSK,                   90 Keluarga,                  35 Lembaga</t>
  </si>
  <si>
    <t>100 PSM,                   18 TKSK,                   95 Keluarga,                  40 Lembaga</t>
  </si>
  <si>
    <t>125 PSM,                   18 TKSK,                   95 Keluarga,                  45 Lembaga</t>
  </si>
  <si>
    <t>420 PSM,                   18 TKSK,                   381 Keluarga,                  179 Lembaga</t>
  </si>
  <si>
    <t>Jumlah Orang yang Mendapatkan Pemenuhan Kebutuhan Permakanan Sesuai dengan Standar Gizi Minimal Kewenangan Kabupaten / Kota</t>
  </si>
  <si>
    <t>186 Orang</t>
  </si>
  <si>
    <t>Jumlah Orang yang Mendapatkan Alat Bantu dan Alat Bantu Peraga sesuai Kebutuhan Kewenangan Kabupaten / Kota</t>
  </si>
  <si>
    <t>Jumlah Peserta Bimbingan Sosial kepada Keluarga Penyandang Disabilitas Terlantar, Anak Terlantar, Lanjut Usia Terlantar, serta Gelandangan Pengemis dan Masyarakat Kewenangan Kabupaten / Kota</t>
  </si>
  <si>
    <t>Pemberian Layanan Kedaruratan</t>
  </si>
  <si>
    <t>Jumlah Orang yang Mendapatkan Pelayanan Kedaruratan Kewenangan Kabupaten / Kota</t>
  </si>
  <si>
    <t>Jumlah Orang yang Mendapatkan Pelayanan Penelusuran Keluarga Kewenangan Kabupaten / Kota</t>
  </si>
  <si>
    <t>186 Orang,               33 Orang,                    9 Orang,                  50 Orang,                  50 Orang</t>
  </si>
  <si>
    <t>186 Orang,               33 Orang,                    10 Orang,                  50 Orang,                  50 Orang</t>
  </si>
  <si>
    <t>186 Orang,               33 Orang,                    15 Orang,                  50 Orang,                  50 Orang</t>
  </si>
  <si>
    <t>186 Orang,               35 Orang,                    15 Orang,                  60 Orang,                  60 Orang</t>
  </si>
  <si>
    <t>186 Orang,               35 Orang,                    20 Orang,                  60 Orang,                  60 Orang</t>
  </si>
  <si>
    <t>186 Orang,               40 Orang,                    20 Orang,                  75 Orang,                  75 Orang</t>
  </si>
  <si>
    <t>Jumlah Orang yang Mendapatkan Pemenuhan Kebutuhan Permakanan sesuai dengan Standar Gizi Minimal Kewenangan Kabupaten / Kota</t>
  </si>
  <si>
    <t>Penyediaan Sandang</t>
  </si>
  <si>
    <t>Jumlah Orang yang Menerima Pakaian dan Kelengkapan Lainnya yang Tersedia dalam 1 Tahun Kewenangan Kabupaten / Kota</t>
  </si>
  <si>
    <t>20 Orang</t>
  </si>
  <si>
    <t>Penyediaan Perbekalan Kesehatan di Luar Panti</t>
  </si>
  <si>
    <t>Jumlah Orang yang Mendapatkan Pemenuhan Kebutuhan Perbekalan Kesehatan di Luar Panti Kewenangan Kabupaten / Kota</t>
  </si>
  <si>
    <t>Pemberian Bimbingan Fisik, Mental, Spiritual dan Sosial</t>
  </si>
  <si>
    <t>Jumlah Peserta Bimbingan Fisik, Mental, Spiritual dan Sosial Kewenangan Kabupaten / Kota</t>
  </si>
  <si>
    <t>Jumlah Peserta dalam Pemberian Bimbingan Sosial kepada Keluarga Penyandang Masalah Kesejahteraan Sosial (PMKS) Lainnya Bukan Korban HIV / AIDS dan NAPZA Kewenangan Kabupaten / Kota</t>
  </si>
  <si>
    <t>150 Orang</t>
  </si>
  <si>
    <t>Jumlah Dokumen Hasil Koordinasi dan Kerja Sama Antar Lembaga dan Kemitraan dalam Pelaksanaan Rehabilitasi Sosial Kabupaten / Kota</t>
  </si>
  <si>
    <t>2 Dokumen</t>
  </si>
  <si>
    <t>50 Orang,           50 Orang,                 20 Orang,                50 Orang,                 50 Orang,                150 Orang,                2 Dokumen</t>
  </si>
  <si>
    <t>50 Orang,           50 Orang,                 30 Orang,                50 Orang,                 50 Orang,                150 Orang,                2 Dokumen</t>
  </si>
  <si>
    <t>50 Orang,           50 Orang,                 40 Orang,                50 Orang,                 50 Orang,                150 Orang,                2 Dokumen</t>
  </si>
  <si>
    <t>50 Orang,           50 Orang,                 40 Orang,                50 Orang,                 50 Orang,                175 Orang,                3 Dokumen</t>
  </si>
  <si>
    <t>50 Orang,           50 Orang,                 50 Orang,                50 Orang,                 50 Orang,                175 Orang,                3 Dokumen</t>
  </si>
  <si>
    <t>250 Orang,           250 Orang,                 190 Orang,                250 Orang,                 250 Orang,                800 Orang,                12 Dokumen</t>
  </si>
  <si>
    <t>Jumlah Fakir Miskin Cakupan Daerah Kabupaten / Kota yang Didata</t>
  </si>
  <si>
    <t>155 Orang (29.309 KPM)</t>
  </si>
  <si>
    <t xml:space="preserve">Jumlah Keluarga yang Mendapatkan Pengentasan Fakir Miskin Kabupaten / Kota </t>
  </si>
  <si>
    <t>324.480 Keluarga</t>
  </si>
  <si>
    <t>Jumlah Keluarga Penerima Manfaat (KPM) yang Mendapatkan Bantuan Sosial Kesejahteraan Keluarga Kewenangan Kabupaten / Kota</t>
  </si>
  <si>
    <t>78,930 Keluarga</t>
  </si>
  <si>
    <t xml:space="preserve">Fasilitasi Bantuan Pengembangan Ekonomi Masyarakat </t>
  </si>
  <si>
    <t>Jumlah Orang yang Mendapatkan Bantuan Pengembangan Ekonomi Masyarakat Kewenangan Kabupaten / Kota</t>
  </si>
  <si>
    <t>34.163 Orang</t>
  </si>
  <si>
    <t xml:space="preserve">Jumlah Orang yang Mendapatkan Permakanan 3x1 Hari Dalam Masa Tanggap Darurat (Pengungsian) Kewenangan Kabupaten / Kota </t>
  </si>
  <si>
    <t>155 Orang (29.309 KPM), 324.480 Keluarga, 78,930 Keluarga, 34.163 Orang</t>
  </si>
  <si>
    <t>29.309 KPM, 324.480 Keluarga, 78,930 Keluarga, 34.163 Orang</t>
  </si>
  <si>
    <t>371 Orang</t>
  </si>
  <si>
    <t>Jumlah Tempat Pengungsian Kewenangan Kabupaten / Kota</t>
  </si>
  <si>
    <t>10 Tempat</t>
  </si>
  <si>
    <t>371 Orang,              10 Tempat</t>
  </si>
  <si>
    <t>1.855 Orang,              50 Tempat</t>
  </si>
  <si>
    <t xml:space="preserve">Jumlah Orang yang Melaksanakan Koordinasi, Sosialisasi dan Pelaksanaan Taruna Siaga Bencana </t>
  </si>
  <si>
    <t>PROGRAM PENGELOLAAN TAMAN MAKAM PAHLAWAN</t>
  </si>
  <si>
    <t>Persentase Jumlah Taman Makam Pahlawan yang Dikelola</t>
  </si>
  <si>
    <t>Pemeiliharaan Taman Makam Pahlawan Nasional Kabupaten / Kota</t>
  </si>
  <si>
    <t>Jumlah Makam yang Terpenuhi Pemeliharaan pada Taman Makam Pahlawan Kabupaten / Kota</t>
  </si>
  <si>
    <t>6 Makam</t>
  </si>
  <si>
    <t>Pemeliharaan Taman Makam Pahlawan Nasional Kabupaten / Kota</t>
  </si>
  <si>
    <t>Jumlah Taman Makam Pahlawan yang dipelihara dan Makam Mantan Bupati yang terawat dengan Baik</t>
  </si>
  <si>
    <t>Jumlah petugas pendampingan dan operator PKH</t>
  </si>
  <si>
    <t>Tersedianya data verivali dan data PMKS-PSKS</t>
  </si>
  <si>
    <t>0 Orang</t>
  </si>
  <si>
    <t>Jumlah Inovasi Yang Terinternalisasi dan Tersosialisasi</t>
  </si>
  <si>
    <t>DID</t>
  </si>
  <si>
    <t>DBHCHT</t>
  </si>
  <si>
    <t>Jumlah Paket Pakaian Dinas beserta Atribut Kelengkapan</t>
  </si>
  <si>
    <t>JUMLAH ANGGARAN</t>
  </si>
  <si>
    <t>80,50 (A)</t>
  </si>
  <si>
    <t>80,65 (A)</t>
  </si>
  <si>
    <t>80,80 (A)</t>
  </si>
  <si>
    <t>80,95 (A)</t>
  </si>
  <si>
    <t xml:space="preserve">16 LKSA,               100 Orang,                 5 Kecamatan               2 KW,                  70 Orang             </t>
  </si>
  <si>
    <t xml:space="preserve">60 PSM,                   18 TKSK,                   21 KUBE,                  16 LKSA,               100 Orang,                 5 Kecamatan,              2 KW,                  70 Orang                  </t>
  </si>
  <si>
    <t xml:space="preserve">116 Orang,
134 Orang, 304 Desa,
18
Kecamatan
</t>
  </si>
  <si>
    <t xml:space="preserve">116 Orang
134 Orang
</t>
  </si>
  <si>
    <t>29.309 KPM, 324.480 Keluarga, 78.930 Keluarga, 34.163 Orang</t>
  </si>
  <si>
    <t>186 Orang,               176 Orang,                    80 Orang,                  245 Orang,                  295 Orang</t>
  </si>
  <si>
    <t>3 Unit</t>
  </si>
  <si>
    <t>Penyedian Sandang</t>
  </si>
  <si>
    <t xml:space="preserve">Jumlah Orang yang Menerima Pakaian dan Kelengkapan Lainya yang Tersedia dalam 1 Tahun Kewenangan Kabupaten / Kota </t>
  </si>
  <si>
    <t xml:space="preserve">Jumlah Orang yang Mendapatkan Pelayanan Reunifikasi Keluarga Kewenangan Kabupaten/Kota </t>
  </si>
  <si>
    <t xml:space="preserve">Pemberian Bimbingan Fisik, Mental, Spiritual, dan Sosial </t>
  </si>
  <si>
    <t>Fasilitas Pembuatan Nomor Induk Kependudukan, Akta Kelahiran, Surat Nikah, dan Kartu Identitas Anak</t>
  </si>
  <si>
    <t>Jumlah Orang yang Terpenuhi Kebutuhan Pembuatan Nomor Induk Kependudukan, Akta Kelahiran, Surat Nikah, dan Kartu Identitas Anak bagi Penyandang Disabilitas Kewenangan Kabupaten / Kota</t>
  </si>
  <si>
    <t>Pemberian Akses ke Layanan Pendidikan dan Kesehatan Dasar</t>
  </si>
  <si>
    <t>Jumlah Orang yang Mendapatkan Akses ke Layanan Pendidikan dan Kesehatan Dasar Kewenangan Kabupaten / Kota</t>
  </si>
  <si>
    <t xml:space="preserve">Pemberian Layanan Data dan Pengaduan </t>
  </si>
  <si>
    <t>Jumlah Orang yang Mendapatkan Layanan Data dan Pengaduan Kewenangan Kabupaten/Kota</t>
  </si>
  <si>
    <t xml:space="preserve">Pemberian Layanan Rujukan </t>
  </si>
  <si>
    <t xml:space="preserve">Terlaksananya Pemberian Layanan Rujukan  Kewenangan Kabupaten / Kota </t>
  </si>
  <si>
    <t>Jumlah Orang yang Mendapatkan Pelayanan Kedaruratan Kewenangan Kabupaten/Kota</t>
  </si>
  <si>
    <t>Fasilitasi Pembuatan Nomor Induk Kependudukan, Akta Kelahiran, Surat Nikah, dan Kartu Identitas Anak</t>
  </si>
  <si>
    <t>Jumlah Orang yang Membutuhkan Pembuatan Nomor Induk Kependudukan, Kartu Tanda Penduduk, Akta Kelahiran, Surat Nikah, dan / atau Identitas Anak bagi Penyandang Masalah Kesejahteraan Sosisal (PMKS) Lainnya di Luar HIV / AIDS Kewenangan Kabupaten / Kota</t>
  </si>
  <si>
    <t>Orang</t>
  </si>
  <si>
    <t>Jumlah Orang yang Mendapatkan Pelayanan Penelusuran Keluaraga Kewenangan Kabupaten / Kota</t>
  </si>
  <si>
    <t>12</t>
  </si>
  <si>
    <t>Terlaksananya Pemberian Layanan Rujukan Kewenangan Kabupaten/Kota</t>
  </si>
  <si>
    <t>Terpenuhinya Orang yang Mendapatkan Pelayanan Reunifikasi Keluarga Kewenangan Kabupaten / Kota</t>
  </si>
  <si>
    <t>13</t>
  </si>
  <si>
    <t>Pemeliharaan Anak - Anak Terlantar</t>
  </si>
  <si>
    <t>Penjangkauan Anak - Anak Terlantar</t>
  </si>
  <si>
    <t>Rujukan Anak- Anak Terlantar</t>
  </si>
  <si>
    <t xml:space="preserve">Jumlah ANak - Anak Terlantar yang mendapat Rujukan  Kewenangan Kabupaten/Kota </t>
  </si>
  <si>
    <t>Pemantauan Terhadap Pelaksanaan Pemeliharaan  Anak Terlantar</t>
  </si>
  <si>
    <t xml:space="preserve">Jumlah Orang yang Mendapatkan Penanganan Khusus bagi Kelompok Rentan Kewenangan Kabupaten/ Kota </t>
  </si>
  <si>
    <t>Pelayanan Dukungan Psikososial</t>
  </si>
  <si>
    <t xml:space="preserve">Jumlah Korban Bencana yang Mendapatkan Layanan Dukungan Psikososial Kewenangan Kabupaten/ Kota </t>
  </si>
  <si>
    <t xml:space="preserve">Rehabilitasi Sarana dan Prasarana Taman Makam Pahlawan Nasional Kabupaten/Kota </t>
  </si>
  <si>
    <t xml:space="preserve">Jumlah Taman Makam yang Terpenuhi Pemeliharaannya pada Taman Makam Pahlawan Kabupaten/ Kota </t>
  </si>
  <si>
    <t xml:space="preserve">Jumlah Dokumen Hasil Rehabilitasi serta Pemeliharaan Sarana dan Prasarana Taman Makam Pahlawan Nasional Kabupaten / Kota </t>
  </si>
  <si>
    <t xml:space="preserve">Jumlah Laporan Hasil Pengamanan Taman Makam Pahlawan Nasional Kabupaten / Kota </t>
  </si>
  <si>
    <t xml:space="preserve">Koordinasi, Sosialisasi dan Pelaksanaan Kampung Siaga Bencana </t>
  </si>
  <si>
    <t xml:space="preserve">Jumlah Kampung yang Melaksanakan Koordinasi, Sosialisasi dan Pelaksanaan Kampung Siaga Bencana Kewenagan Kabupaten/Kota </t>
  </si>
  <si>
    <t>Pengamanan Taman Makam Nasional Kabupaten /Kota</t>
  </si>
  <si>
    <t xml:space="preserve">Penyediaan Sandang </t>
  </si>
  <si>
    <t xml:space="preserve">Jumlah Orang yang Mendapatkan Pakaian dan Kelengkapan Lainya yang Tersedia Pada Masa Tanggap Darurat (Pengungsian) dan Pasca Bencana Kewenangan Kabupaten / Kota </t>
  </si>
  <si>
    <t>Peningkatan Kemampuan Sumber Daya Manusia dan Penguatan Lembaga Konsultasi Kesejahteraan Keluarga (LK3)</t>
  </si>
  <si>
    <t>Jumlah Sertifikat yang dari Hasil Peningkatan Sumber Daya Manusia dan Lembaga Konsultasi Kesejahteraan Keluarga (LK3) Kewenangan Kabupaten /Kota</t>
  </si>
  <si>
    <t>Sertifikat</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</si>
</sst>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1" formatCode="_-* #,##0_-;\-* #,##0_-;_-* &quot;-&quot;_-;_-@_-"/>
    <numFmt numFmtId="43" formatCode="_-* #,##0.00_-;\-* #,##0.00_-;_-* &quot;-&quot;??_-;_-@_-"/>
    <numFmt numFmtId="164" formatCode="_-* #,##0.00_-;\-* #,##0.00_-;_-* &quot;-&quot;_-;_-@_-"/>
    <numFmt numFmtId="165" formatCode="_-* #,##0_-;\-* #,##0_-;_-* &quot;-&quot;??_-;_-@_-"/>
    <numFmt numFmtId="166" formatCode="0_ ;\-0\ "/>
  </numFmts>
  <fonts count="25" x14ac:knownFonts="1">
    <font>
      <sz val="11"/>
      <color theme="1"/>
      <name val="Calibri"/>
      <family val="2"/>
      <scheme val="minor"/>
    </font>
    <font>
      <sz val="11"/>
      <color theme="1"/>
      <name val="Calibri"/>
      <family val="2"/>
      <scheme val="minor"/>
    </font>
    <font>
      <sz val="11"/>
      <color theme="1"/>
      <name val="Arial"/>
      <family val="2"/>
    </font>
    <font>
      <sz val="10"/>
      <color theme="1"/>
      <name val="Arial"/>
      <family val="2"/>
    </font>
    <font>
      <b/>
      <sz val="11"/>
      <color theme="1"/>
      <name val="Arial"/>
      <family val="2"/>
    </font>
    <font>
      <b/>
      <sz val="10"/>
      <color theme="1"/>
      <name val="Arial"/>
      <family val="2"/>
    </font>
    <font>
      <sz val="11"/>
      <color theme="0"/>
      <name val="Arial"/>
      <family val="2"/>
    </font>
    <font>
      <sz val="11"/>
      <name val="Calibri"/>
      <family val="2"/>
      <scheme val="minor"/>
    </font>
    <font>
      <sz val="10"/>
      <name val="Arial"/>
      <family val="2"/>
    </font>
    <font>
      <sz val="11"/>
      <name val="Arial"/>
      <family val="2"/>
    </font>
    <font>
      <b/>
      <sz val="11"/>
      <name val="Calibri"/>
      <family val="2"/>
      <scheme val="minor"/>
    </font>
    <font>
      <b/>
      <sz val="11"/>
      <name val="Arial"/>
      <family val="2"/>
    </font>
    <font>
      <b/>
      <sz val="14"/>
      <color theme="1"/>
      <name val="Arial"/>
      <family val="2"/>
    </font>
    <font>
      <b/>
      <sz val="12"/>
      <color theme="1"/>
      <name val="Arial"/>
      <family val="2"/>
    </font>
    <font>
      <sz val="11"/>
      <color theme="4" tint="-0.499984740745262"/>
      <name val="Arial"/>
      <family val="2"/>
    </font>
    <font>
      <b/>
      <sz val="10"/>
      <name val="Arial"/>
      <family val="2"/>
    </font>
    <font>
      <b/>
      <sz val="10"/>
      <color theme="4" tint="-0.499984740745262"/>
      <name val="Arial"/>
      <family val="2"/>
    </font>
    <font>
      <sz val="10"/>
      <color theme="4" tint="-0.499984740745262"/>
      <name val="Arial"/>
      <family val="2"/>
    </font>
    <font>
      <sz val="11"/>
      <color theme="1"/>
      <name val="Calibri"/>
      <family val="2"/>
      <charset val="1"/>
      <scheme val="minor"/>
    </font>
    <font>
      <sz val="10"/>
      <color theme="1"/>
      <name val="Bookman Old Style"/>
      <family val="1"/>
    </font>
    <font>
      <sz val="10"/>
      <name val="Calibri"/>
      <family val="2"/>
      <scheme val="minor"/>
    </font>
    <font>
      <b/>
      <sz val="10"/>
      <color theme="1"/>
      <name val="Bookman Old Style"/>
      <family val="1"/>
    </font>
    <font>
      <sz val="10"/>
      <color rgb="FF000000"/>
      <name val="Times New Roman"/>
      <family val="1"/>
    </font>
    <font>
      <sz val="10"/>
      <name val="Bookman Old Style"/>
      <family val="1"/>
    </font>
    <font>
      <b/>
      <sz val="11"/>
      <color theme="1"/>
      <name val="Calibri"/>
      <family val="2"/>
      <scheme val="minor"/>
    </font>
  </fonts>
  <fills count="21">
    <fill>
      <patternFill patternType="none"/>
    </fill>
    <fill>
      <patternFill patternType="gray125"/>
    </fill>
    <fill>
      <patternFill patternType="solid">
        <fgColor theme="4" tint="0.59999389629810485"/>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7" tint="0.59999389629810485"/>
        <bgColor indexed="64"/>
      </patternFill>
    </fill>
    <fill>
      <patternFill patternType="solid">
        <fgColor theme="9" tint="0.39997558519241921"/>
        <bgColor indexed="64"/>
      </patternFill>
    </fill>
    <fill>
      <patternFill patternType="solid">
        <fgColor theme="0"/>
        <bgColor indexed="64"/>
      </patternFill>
    </fill>
    <fill>
      <patternFill patternType="solid">
        <fgColor rgb="FFFFFF00"/>
        <bgColor indexed="64"/>
      </patternFill>
    </fill>
    <fill>
      <patternFill patternType="solid">
        <fgColor theme="8" tint="0.39997558519241921"/>
        <bgColor indexed="64"/>
      </patternFill>
    </fill>
    <fill>
      <patternFill patternType="solid">
        <fgColor theme="7"/>
        <bgColor indexed="64"/>
      </patternFill>
    </fill>
    <fill>
      <patternFill patternType="solid">
        <fgColor rgb="FF92D050"/>
        <bgColor indexed="64"/>
      </patternFill>
    </fill>
    <fill>
      <patternFill patternType="solid">
        <fgColor theme="7" tint="0.79998168889431442"/>
        <bgColor indexed="64"/>
      </patternFill>
    </fill>
    <fill>
      <patternFill patternType="solid">
        <fgColor rgb="FFCC99FF"/>
        <bgColor indexed="64"/>
      </patternFill>
    </fill>
    <fill>
      <patternFill patternType="solid">
        <fgColor theme="5"/>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rgb="FFCCCC00"/>
        <bgColor indexed="64"/>
      </patternFill>
    </fill>
    <fill>
      <patternFill patternType="solid">
        <fgColor rgb="FFCC00FF"/>
        <bgColor indexed="64"/>
      </patternFill>
    </fill>
    <fill>
      <patternFill patternType="solid">
        <fgColor theme="3" tint="0.59999389629810485"/>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rgb="FF757575"/>
      </left>
      <right style="thin">
        <color rgb="FF757575"/>
      </right>
      <top style="thin">
        <color rgb="FF757575"/>
      </top>
      <bottom style="thin">
        <color rgb="FF757575"/>
      </bottom>
      <diagonal/>
    </border>
    <border>
      <left style="thin">
        <color rgb="FF757575"/>
      </left>
      <right style="thin">
        <color rgb="FF757575"/>
      </right>
      <top style="thin">
        <color rgb="FF757575"/>
      </top>
      <bottom/>
      <diagonal/>
    </border>
    <border>
      <left style="thin">
        <color rgb="FF757575"/>
      </left>
      <right style="thin">
        <color rgb="FF757575"/>
      </right>
      <top/>
      <bottom style="thin">
        <color rgb="FF757575"/>
      </bottom>
      <diagonal/>
    </border>
  </borders>
  <cellStyleXfs count="7">
    <xf numFmtId="0" fontId="0" fillId="0" borderId="0"/>
    <xf numFmtId="41" fontId="1" fillId="0" borderId="0" applyFont="0" applyFill="0" applyBorder="0" applyAlignment="0" applyProtection="0"/>
    <xf numFmtId="9" fontId="1" fillId="0" borderId="0" applyFont="0" applyFill="0" applyBorder="0" applyAlignment="0" applyProtection="0"/>
    <xf numFmtId="0" fontId="18" fillId="0" borderId="0"/>
    <xf numFmtId="0" fontId="22" fillId="0" borderId="0"/>
    <xf numFmtId="0" fontId="1" fillId="0" borderId="0"/>
    <xf numFmtId="43" fontId="1" fillId="0" borderId="0" applyFont="0" applyFill="0" applyBorder="0" applyAlignment="0" applyProtection="0"/>
  </cellStyleXfs>
  <cellXfs count="355">
    <xf numFmtId="0" fontId="0" fillId="0" borderId="0" xfId="0"/>
    <xf numFmtId="0" fontId="2" fillId="0" borderId="0" xfId="0" applyFont="1"/>
    <xf numFmtId="0" fontId="2" fillId="0" borderId="1" xfId="0" applyFont="1" applyBorder="1"/>
    <xf numFmtId="0" fontId="2" fillId="0" borderId="1" xfId="0" applyFont="1" applyBorder="1" applyAlignment="1">
      <alignment vertical="center"/>
    </xf>
    <xf numFmtId="0" fontId="7" fillId="0" borderId="0" xfId="0" applyFont="1"/>
    <xf numFmtId="0" fontId="9" fillId="0" borderId="0" xfId="0" applyFont="1"/>
    <xf numFmtId="0" fontId="13" fillId="0" borderId="0" xfId="0" applyFont="1"/>
    <xf numFmtId="0" fontId="4" fillId="0" borderId="1" xfId="0" applyFont="1" applyBorder="1" applyAlignment="1">
      <alignment vertical="center" wrapText="1"/>
    </xf>
    <xf numFmtId="0" fontId="0" fillId="0" borderId="1" xfId="0" applyBorder="1"/>
    <xf numFmtId="41" fontId="4" fillId="0" borderId="1" xfId="1" applyFont="1" applyBorder="1" applyAlignment="1">
      <alignment vertical="center" wrapText="1"/>
    </xf>
    <xf numFmtId="0" fontId="2" fillId="0" borderId="0" xfId="0" applyFont="1" applyFill="1"/>
    <xf numFmtId="0" fontId="0" fillId="0" borderId="0" xfId="0" applyFill="1"/>
    <xf numFmtId="0" fontId="13" fillId="3" borderId="1" xfId="0" applyFont="1" applyFill="1" applyBorder="1" applyAlignment="1">
      <alignment horizontal="center" vertical="center" wrapText="1"/>
    </xf>
    <xf numFmtId="0" fontId="13" fillId="3" borderId="1" xfId="0" quotePrefix="1" applyFont="1" applyFill="1" applyBorder="1" applyAlignment="1">
      <alignment horizontal="center" vertical="center" wrapText="1"/>
    </xf>
    <xf numFmtId="0" fontId="6" fillId="0" borderId="0" xfId="0" applyFont="1"/>
    <xf numFmtId="0" fontId="10" fillId="0" borderId="1" xfId="0" applyFont="1" applyFill="1" applyBorder="1" applyAlignment="1">
      <alignment vertical="top" wrapText="1"/>
    </xf>
    <xf numFmtId="0" fontId="10" fillId="0" borderId="1" xfId="0" applyFont="1" applyFill="1" applyBorder="1" applyAlignment="1">
      <alignment horizontal="left" vertical="top" wrapText="1"/>
    </xf>
    <xf numFmtId="0" fontId="7" fillId="0" borderId="1" xfId="0" applyFont="1" applyFill="1" applyBorder="1" applyAlignment="1">
      <alignment vertical="top" wrapText="1"/>
    </xf>
    <xf numFmtId="0" fontId="8" fillId="0" borderId="1" xfId="0" applyFont="1" applyFill="1" applyBorder="1" applyAlignment="1">
      <alignment horizontal="center" vertical="top"/>
    </xf>
    <xf numFmtId="0" fontId="8" fillId="0" borderId="3" xfId="0" applyFont="1" applyFill="1" applyBorder="1" applyAlignment="1">
      <alignment horizontal="center" vertical="top"/>
    </xf>
    <xf numFmtId="0" fontId="9" fillId="0" borderId="1" xfId="0" applyFont="1" applyBorder="1" applyAlignment="1">
      <alignment vertical="top" wrapText="1"/>
    </xf>
    <xf numFmtId="0" fontId="9" fillId="0" borderId="1" xfId="0" applyFont="1" applyBorder="1" applyAlignment="1">
      <alignment vertical="top"/>
    </xf>
    <xf numFmtId="41" fontId="9" fillId="0" borderId="1" xfId="1" applyFont="1" applyBorder="1" applyAlignment="1">
      <alignment vertical="top" wrapText="1"/>
    </xf>
    <xf numFmtId="41" fontId="9" fillId="0" borderId="1" xfId="1" applyFont="1" applyBorder="1" applyAlignment="1">
      <alignment vertical="top"/>
    </xf>
    <xf numFmtId="0" fontId="7" fillId="0" borderId="1" xfId="0" applyFont="1" applyBorder="1" applyAlignment="1">
      <alignment vertical="top"/>
    </xf>
    <xf numFmtId="0" fontId="15" fillId="0" borderId="1" xfId="0" quotePrefix="1" applyFont="1" applyBorder="1" applyAlignment="1">
      <alignment horizontal="center" vertical="top"/>
    </xf>
    <xf numFmtId="0" fontId="15" fillId="0" borderId="1" xfId="0" applyFont="1" applyBorder="1" applyAlignment="1">
      <alignment horizontal="center" vertical="top"/>
    </xf>
    <xf numFmtId="0" fontId="11" fillId="0" borderId="1" xfId="0" applyFont="1" applyFill="1" applyBorder="1" applyAlignment="1">
      <alignment vertical="top" wrapText="1"/>
    </xf>
    <xf numFmtId="9" fontId="11" fillId="0" borderId="1" xfId="0" applyNumberFormat="1" applyFont="1" applyBorder="1" applyAlignment="1">
      <alignment vertical="top"/>
    </xf>
    <xf numFmtId="41" fontId="11" fillId="0" borderId="1" xfId="0" applyNumberFormat="1" applyFont="1" applyBorder="1" applyAlignment="1">
      <alignment vertical="top"/>
    </xf>
    <xf numFmtId="0" fontId="9" fillId="0" borderId="1" xfId="0" applyFont="1" applyFill="1" applyBorder="1" applyAlignment="1">
      <alignment vertical="top" wrapText="1"/>
    </xf>
    <xf numFmtId="0" fontId="8" fillId="0" borderId="1" xfId="0" quotePrefix="1" applyFont="1" applyBorder="1" applyAlignment="1">
      <alignment horizontal="center" vertical="top"/>
    </xf>
    <xf numFmtId="0" fontId="16" fillId="0" borderId="1" xfId="0" quotePrefix="1" applyFont="1" applyBorder="1" applyAlignment="1">
      <alignment horizontal="center" vertical="top"/>
    </xf>
    <xf numFmtId="0" fontId="16" fillId="0" borderId="1" xfId="0" applyFont="1" applyBorder="1" applyAlignment="1">
      <alignment horizontal="center" vertical="top"/>
    </xf>
    <xf numFmtId="0" fontId="8" fillId="2" borderId="1" xfId="0" quotePrefix="1" applyFont="1" applyFill="1" applyBorder="1" applyAlignment="1">
      <alignment horizontal="center" vertical="top"/>
    </xf>
    <xf numFmtId="0" fontId="9" fillId="2" borderId="1" xfId="0" applyFont="1" applyFill="1" applyBorder="1" applyAlignment="1">
      <alignment vertical="top" wrapText="1"/>
    </xf>
    <xf numFmtId="0" fontId="9" fillId="2" borderId="1" xfId="0" applyFont="1" applyFill="1" applyBorder="1" applyAlignment="1">
      <alignment vertical="top"/>
    </xf>
    <xf numFmtId="41" fontId="9" fillId="2" borderId="1" xfId="1" applyFont="1" applyFill="1" applyBorder="1" applyAlignment="1">
      <alignment horizontal="center" vertical="top"/>
    </xf>
    <xf numFmtId="41" fontId="14" fillId="2" borderId="1" xfId="0" applyNumberFormat="1" applyFont="1" applyFill="1" applyBorder="1" applyAlignment="1">
      <alignment vertical="top"/>
    </xf>
    <xf numFmtId="9" fontId="11" fillId="0" borderId="1" xfId="1" applyNumberFormat="1" applyFont="1" applyBorder="1" applyAlignment="1">
      <alignment horizontal="center" vertical="top"/>
    </xf>
    <xf numFmtId="41" fontId="11" fillId="0" borderId="1" xfId="1" applyFont="1" applyBorder="1" applyAlignment="1">
      <alignment horizontal="center" vertical="top"/>
    </xf>
    <xf numFmtId="0" fontId="8" fillId="4" borderId="1" xfId="0" quotePrefix="1" applyFont="1" applyFill="1" applyBorder="1" applyAlignment="1">
      <alignment horizontal="center" vertical="top"/>
    </xf>
    <xf numFmtId="0" fontId="9" fillId="4" borderId="1" xfId="0" applyFont="1" applyFill="1" applyBorder="1" applyAlignment="1">
      <alignment vertical="top" wrapText="1"/>
    </xf>
    <xf numFmtId="0" fontId="9" fillId="4" borderId="1" xfId="0" applyFont="1" applyFill="1" applyBorder="1" applyAlignment="1">
      <alignment vertical="top"/>
    </xf>
    <xf numFmtId="41" fontId="9" fillId="4" borderId="1" xfId="1" applyFont="1" applyFill="1" applyBorder="1" applyAlignment="1">
      <alignment horizontal="center" vertical="top"/>
    </xf>
    <xf numFmtId="41" fontId="9" fillId="4" borderId="1" xfId="0" applyNumberFormat="1" applyFont="1" applyFill="1" applyBorder="1" applyAlignment="1">
      <alignment vertical="top"/>
    </xf>
    <xf numFmtId="0" fontId="7" fillId="0" borderId="1" xfId="0" applyFont="1" applyFill="1" applyBorder="1" applyAlignment="1">
      <alignment vertical="top"/>
    </xf>
    <xf numFmtId="0" fontId="9" fillId="0" borderId="1" xfId="0" applyFont="1" applyFill="1" applyBorder="1" applyAlignment="1">
      <alignment vertical="top"/>
    </xf>
    <xf numFmtId="0" fontId="17" fillId="5" borderId="1" xfId="0" quotePrefix="1" applyFont="1" applyFill="1" applyBorder="1" applyAlignment="1">
      <alignment horizontal="center" vertical="top"/>
    </xf>
    <xf numFmtId="0" fontId="8" fillId="5" borderId="1" xfId="0" quotePrefix="1" applyFont="1" applyFill="1" applyBorder="1" applyAlignment="1">
      <alignment horizontal="center" vertical="top"/>
    </xf>
    <xf numFmtId="0" fontId="9" fillId="5" borderId="1" xfId="0" applyFont="1" applyFill="1" applyBorder="1" applyAlignment="1">
      <alignment vertical="top" wrapText="1"/>
    </xf>
    <xf numFmtId="41" fontId="9" fillId="5" borderId="1" xfId="1" applyFont="1" applyFill="1" applyBorder="1" applyAlignment="1">
      <alignment horizontal="center" vertical="top"/>
    </xf>
    <xf numFmtId="9" fontId="9" fillId="5" borderId="1" xfId="2" applyFont="1" applyFill="1" applyBorder="1" applyAlignment="1">
      <alignment vertical="top"/>
    </xf>
    <xf numFmtId="0" fontId="9" fillId="6" borderId="1" xfId="0" applyFont="1" applyFill="1" applyBorder="1" applyAlignment="1">
      <alignment vertical="top" wrapText="1"/>
    </xf>
    <xf numFmtId="41" fontId="2" fillId="6" borderId="1" xfId="1" applyFont="1" applyFill="1" applyBorder="1" applyAlignment="1">
      <alignment vertical="top"/>
    </xf>
    <xf numFmtId="41" fontId="9" fillId="6" borderId="1" xfId="1" applyFont="1" applyFill="1" applyBorder="1" applyAlignment="1">
      <alignment horizontal="center" vertical="top"/>
    </xf>
    <xf numFmtId="0" fontId="0" fillId="0" borderId="1" xfId="0" applyBorder="1" applyAlignment="1">
      <alignment vertical="top"/>
    </xf>
    <xf numFmtId="0" fontId="2" fillId="0" borderId="1" xfId="0" applyFont="1" applyBorder="1" applyAlignment="1">
      <alignment vertical="top"/>
    </xf>
    <xf numFmtId="0" fontId="2" fillId="6" borderId="1" xfId="0" applyFont="1" applyFill="1" applyBorder="1" applyAlignment="1">
      <alignment vertical="top"/>
    </xf>
    <xf numFmtId="0" fontId="11" fillId="0" borderId="1" xfId="0" applyFont="1" applyBorder="1" applyAlignment="1">
      <alignment vertical="top" wrapText="1"/>
    </xf>
    <xf numFmtId="0" fontId="5" fillId="0" borderId="1" xfId="0" quotePrefix="1" applyFont="1" applyBorder="1" applyAlignment="1">
      <alignment horizontal="center" vertical="top"/>
    </xf>
    <xf numFmtId="0" fontId="15" fillId="7" borderId="1" xfId="0" quotePrefix="1" applyFont="1" applyFill="1" applyBorder="1" applyAlignment="1">
      <alignment horizontal="center" vertical="top"/>
    </xf>
    <xf numFmtId="0" fontId="9" fillId="5" borderId="1" xfId="0" applyFont="1" applyFill="1" applyBorder="1" applyAlignment="1">
      <alignment vertical="top"/>
    </xf>
    <xf numFmtId="0" fontId="19" fillId="5" borderId="1" xfId="3" applyFont="1" applyFill="1" applyBorder="1" applyAlignment="1">
      <alignment vertical="top" wrapText="1"/>
    </xf>
    <xf numFmtId="0" fontId="19" fillId="5" borderId="8" xfId="3" applyFont="1" applyFill="1" applyBorder="1" applyAlignment="1">
      <alignment vertical="top" wrapText="1"/>
    </xf>
    <xf numFmtId="0" fontId="9" fillId="7" borderId="1" xfId="0" applyFont="1" applyFill="1" applyBorder="1" applyAlignment="1">
      <alignment vertical="top" wrapText="1"/>
    </xf>
    <xf numFmtId="0" fontId="9" fillId="7" borderId="1" xfId="0" applyFont="1" applyFill="1" applyBorder="1" applyAlignment="1">
      <alignment vertical="top"/>
    </xf>
    <xf numFmtId="0" fontId="8" fillId="7" borderId="1" xfId="0" quotePrefix="1" applyFont="1" applyFill="1" applyBorder="1" applyAlignment="1">
      <alignment horizontal="center" vertical="top"/>
    </xf>
    <xf numFmtId="0" fontId="11" fillId="7" borderId="1" xfId="0" applyFont="1" applyFill="1" applyBorder="1" applyAlignment="1">
      <alignment vertical="top" wrapText="1"/>
    </xf>
    <xf numFmtId="41" fontId="9" fillId="7" borderId="1" xfId="1" applyFont="1" applyFill="1" applyBorder="1" applyAlignment="1">
      <alignment vertical="top" wrapText="1"/>
    </xf>
    <xf numFmtId="0" fontId="8" fillId="8" borderId="1" xfId="0" quotePrefix="1" applyFont="1" applyFill="1" applyBorder="1" applyAlignment="1">
      <alignment horizontal="center" vertical="top"/>
    </xf>
    <xf numFmtId="0" fontId="19" fillId="8" borderId="5" xfId="0" applyNumberFormat="1" applyFont="1" applyFill="1" applyBorder="1" applyAlignment="1" applyProtection="1">
      <alignment vertical="top" wrapText="1"/>
    </xf>
    <xf numFmtId="0" fontId="19" fillId="8" borderId="1" xfId="0" applyNumberFormat="1" applyFont="1" applyFill="1" applyBorder="1" applyAlignment="1" applyProtection="1">
      <alignment horizontal="left" vertical="top" wrapText="1"/>
    </xf>
    <xf numFmtId="41" fontId="9" fillId="8" borderId="1" xfId="1" applyFont="1" applyFill="1" applyBorder="1" applyAlignment="1">
      <alignment vertical="top" wrapText="1"/>
    </xf>
    <xf numFmtId="41" fontId="9" fillId="8" borderId="1" xfId="1" applyFont="1" applyFill="1" applyBorder="1" applyAlignment="1">
      <alignment horizontal="center" vertical="top"/>
    </xf>
    <xf numFmtId="0" fontId="9" fillId="8" borderId="1" xfId="0" applyFont="1" applyFill="1" applyBorder="1" applyAlignment="1">
      <alignment vertical="top" wrapText="1"/>
    </xf>
    <xf numFmtId="0" fontId="9" fillId="8" borderId="1" xfId="0" applyFont="1" applyFill="1" applyBorder="1" applyAlignment="1">
      <alignment vertical="top"/>
    </xf>
    <xf numFmtId="41" fontId="9" fillId="8" borderId="1" xfId="1" applyFont="1" applyFill="1" applyBorder="1" applyAlignment="1">
      <alignment horizontal="left" vertical="top" wrapText="1"/>
    </xf>
    <xf numFmtId="0" fontId="7" fillId="7" borderId="1" xfId="0" applyFont="1" applyFill="1" applyBorder="1" applyAlignment="1">
      <alignment vertical="top"/>
    </xf>
    <xf numFmtId="9" fontId="9" fillId="7" borderId="1" xfId="2" applyFont="1" applyFill="1" applyBorder="1" applyAlignment="1">
      <alignment vertical="top"/>
    </xf>
    <xf numFmtId="0" fontId="8" fillId="9" borderId="1" xfId="0" quotePrefix="1" applyFont="1" applyFill="1" applyBorder="1" applyAlignment="1">
      <alignment horizontal="center" vertical="top"/>
    </xf>
    <xf numFmtId="0" fontId="19" fillId="9" borderId="5" xfId="0" applyNumberFormat="1" applyFont="1" applyFill="1" applyBorder="1" applyAlignment="1" applyProtection="1">
      <alignment vertical="top" wrapText="1"/>
    </xf>
    <xf numFmtId="0" fontId="9" fillId="9" borderId="1" xfId="0" applyFont="1" applyFill="1" applyBorder="1" applyAlignment="1">
      <alignment vertical="top" wrapText="1"/>
    </xf>
    <xf numFmtId="9" fontId="9" fillId="9" borderId="1" xfId="2" applyFont="1" applyFill="1" applyBorder="1" applyAlignment="1">
      <alignment vertical="top" wrapText="1"/>
    </xf>
    <xf numFmtId="41" fontId="9" fillId="9" borderId="1" xfId="1" applyFont="1" applyFill="1" applyBorder="1" applyAlignment="1">
      <alignment horizontal="center" vertical="top"/>
    </xf>
    <xf numFmtId="0" fontId="9" fillId="9" borderId="1" xfId="0" applyFont="1" applyFill="1" applyBorder="1" applyAlignment="1">
      <alignment vertical="top"/>
    </xf>
    <xf numFmtId="0" fontId="19" fillId="9" borderId="5" xfId="0" applyNumberFormat="1" applyFont="1" applyFill="1" applyBorder="1" applyAlignment="1" applyProtection="1">
      <alignment horizontal="left" vertical="top" wrapText="1"/>
    </xf>
    <xf numFmtId="9" fontId="9" fillId="9" borderId="1" xfId="2" applyFont="1" applyFill="1" applyBorder="1" applyAlignment="1">
      <alignment vertical="top"/>
    </xf>
    <xf numFmtId="41" fontId="2" fillId="9" borderId="1" xfId="1" applyFont="1" applyFill="1" applyBorder="1" applyAlignment="1">
      <alignment vertical="top"/>
    </xf>
    <xf numFmtId="41" fontId="20" fillId="9" borderId="1" xfId="1" applyFont="1" applyFill="1" applyBorder="1" applyAlignment="1">
      <alignment horizontal="left" vertical="top" wrapText="1"/>
    </xf>
    <xf numFmtId="0" fontId="20" fillId="9" borderId="7" xfId="0" applyFont="1" applyFill="1" applyBorder="1" applyAlignment="1">
      <alignment horizontal="left" vertical="top" wrapText="1"/>
    </xf>
    <xf numFmtId="0" fontId="19" fillId="9" borderId="1" xfId="0" applyNumberFormat="1" applyFont="1" applyFill="1" applyBorder="1" applyAlignment="1" applyProtection="1">
      <alignment vertical="top" wrapText="1"/>
    </xf>
    <xf numFmtId="0" fontId="19" fillId="9" borderId="1" xfId="0" applyNumberFormat="1" applyFont="1" applyFill="1" applyBorder="1" applyAlignment="1" applyProtection="1">
      <alignment horizontal="left" vertical="top" wrapText="1"/>
    </xf>
    <xf numFmtId="0" fontId="20" fillId="9" borderId="2" xfId="0" applyFont="1" applyFill="1" applyBorder="1" applyAlignment="1">
      <alignment horizontal="left" vertical="top" wrapText="1"/>
    </xf>
    <xf numFmtId="0" fontId="20" fillId="9" borderId="1" xfId="0" applyFont="1" applyFill="1" applyBorder="1" applyAlignment="1">
      <alignment vertical="top" wrapText="1"/>
    </xf>
    <xf numFmtId="0" fontId="20" fillId="9" borderId="6" xfId="0" applyFont="1" applyFill="1" applyBorder="1" applyAlignment="1">
      <alignment horizontal="left" vertical="top" wrapText="1"/>
    </xf>
    <xf numFmtId="41" fontId="11" fillId="0" borderId="1" xfId="1" applyFont="1" applyFill="1" applyBorder="1" applyAlignment="1">
      <alignment horizontal="center" vertical="top"/>
    </xf>
    <xf numFmtId="41" fontId="11" fillId="7" borderId="1" xfId="1" applyFont="1" applyFill="1" applyBorder="1" applyAlignment="1">
      <alignment horizontal="center" vertical="top"/>
    </xf>
    <xf numFmtId="41" fontId="4" fillId="7" borderId="1" xfId="1" applyFont="1" applyFill="1" applyBorder="1" applyAlignment="1">
      <alignment vertical="top"/>
    </xf>
    <xf numFmtId="0" fontId="8" fillId="10" borderId="1" xfId="0" quotePrefix="1" applyFont="1" applyFill="1" applyBorder="1" applyAlignment="1">
      <alignment horizontal="center" vertical="top"/>
    </xf>
    <xf numFmtId="0" fontId="19" fillId="10" borderId="1" xfId="0" applyNumberFormat="1" applyFont="1" applyFill="1" applyBorder="1" applyAlignment="1" applyProtection="1">
      <alignment vertical="top" wrapText="1"/>
    </xf>
    <xf numFmtId="0" fontId="20" fillId="10" borderId="1" xfId="0" applyFont="1" applyFill="1" applyBorder="1" applyAlignment="1">
      <alignment horizontal="left" vertical="top" wrapText="1"/>
    </xf>
    <xf numFmtId="0" fontId="9" fillId="10" borderId="1" xfId="0" applyFont="1" applyFill="1" applyBorder="1" applyAlignment="1">
      <alignment horizontal="left" vertical="top" wrapText="1"/>
    </xf>
    <xf numFmtId="41" fontId="2" fillId="10" borderId="1" xfId="1" applyFont="1" applyFill="1" applyBorder="1" applyAlignment="1">
      <alignment vertical="top"/>
    </xf>
    <xf numFmtId="0" fontId="9" fillId="10" borderId="1" xfId="0" applyFont="1" applyFill="1" applyBorder="1" applyAlignment="1">
      <alignment vertical="top" wrapText="1"/>
    </xf>
    <xf numFmtId="41" fontId="20" fillId="10" borderId="1" xfId="1" applyFont="1" applyFill="1" applyBorder="1" applyAlignment="1">
      <alignment horizontal="left" vertical="top" wrapText="1"/>
    </xf>
    <xf numFmtId="0" fontId="21" fillId="7" borderId="1" xfId="0" applyNumberFormat="1" applyFont="1" applyFill="1" applyBorder="1" applyAlignment="1" applyProtection="1">
      <alignment vertical="top" wrapText="1"/>
    </xf>
    <xf numFmtId="0" fontId="2" fillId="7" borderId="1" xfId="0" applyFont="1" applyFill="1" applyBorder="1" applyAlignment="1">
      <alignment vertical="top" wrapText="1"/>
    </xf>
    <xf numFmtId="0" fontId="8" fillId="6" borderId="1" xfId="0" quotePrefix="1" applyFont="1" applyFill="1" applyBorder="1" applyAlignment="1">
      <alignment horizontal="center" vertical="top"/>
    </xf>
    <xf numFmtId="0" fontId="3" fillId="6" borderId="1" xfId="0" quotePrefix="1" applyFont="1" applyFill="1" applyBorder="1" applyAlignment="1">
      <alignment horizontal="center" vertical="top"/>
    </xf>
    <xf numFmtId="0" fontId="19" fillId="6" borderId="1" xfId="0" applyNumberFormat="1" applyFont="1" applyFill="1" applyBorder="1" applyAlignment="1" applyProtection="1">
      <alignment vertical="top" wrapText="1"/>
    </xf>
    <xf numFmtId="0" fontId="19" fillId="6" borderId="1" xfId="0" applyNumberFormat="1" applyFont="1" applyFill="1" applyBorder="1" applyAlignment="1" applyProtection="1">
      <alignment horizontal="left" vertical="top" wrapText="1"/>
    </xf>
    <xf numFmtId="0" fontId="2" fillId="7" borderId="1" xfId="0" applyFont="1" applyFill="1" applyBorder="1" applyAlignment="1">
      <alignment vertical="top"/>
    </xf>
    <xf numFmtId="0" fontId="17" fillId="2" borderId="1" xfId="0" quotePrefix="1" applyFont="1" applyFill="1" applyBorder="1" applyAlignment="1">
      <alignment horizontal="center" vertical="top"/>
    </xf>
    <xf numFmtId="0" fontId="17" fillId="4" borderId="1" xfId="0" quotePrefix="1" applyFont="1" applyFill="1" applyBorder="1" applyAlignment="1">
      <alignment horizontal="center" vertical="top"/>
    </xf>
    <xf numFmtId="0" fontId="17" fillId="9" borderId="1" xfId="0" quotePrefix="1" applyFont="1" applyFill="1" applyBorder="1" applyAlignment="1">
      <alignment horizontal="center" vertical="top"/>
    </xf>
    <xf numFmtId="41" fontId="14" fillId="5" borderId="1" xfId="1" applyFont="1" applyFill="1" applyBorder="1" applyAlignment="1">
      <alignment horizontal="center" vertical="top"/>
    </xf>
    <xf numFmtId="41" fontId="11" fillId="7" borderId="1" xfId="0" applyNumberFormat="1" applyFont="1" applyFill="1" applyBorder="1" applyAlignment="1">
      <alignment vertical="top"/>
    </xf>
    <xf numFmtId="41" fontId="11" fillId="5" borderId="1" xfId="1" applyFont="1" applyFill="1" applyBorder="1" applyAlignment="1">
      <alignment horizontal="center" vertical="top"/>
    </xf>
    <xf numFmtId="0" fontId="23" fillId="5" borderId="1" xfId="3" applyFont="1" applyFill="1" applyBorder="1" applyAlignment="1">
      <alignment vertical="top" wrapText="1"/>
    </xf>
    <xf numFmtId="41" fontId="9" fillId="5" borderId="1" xfId="1" applyFont="1" applyFill="1" applyBorder="1" applyAlignment="1">
      <alignment vertical="top"/>
    </xf>
    <xf numFmtId="41" fontId="2" fillId="0" borderId="0" xfId="1" applyFont="1"/>
    <xf numFmtId="41" fontId="9" fillId="5" borderId="1" xfId="0" applyNumberFormat="1" applyFont="1" applyFill="1" applyBorder="1" applyAlignment="1">
      <alignment vertical="top"/>
    </xf>
    <xf numFmtId="164" fontId="11" fillId="7" borderId="1" xfId="1" applyNumberFormat="1" applyFont="1" applyFill="1" applyBorder="1" applyAlignment="1">
      <alignment horizontal="center" vertical="top"/>
    </xf>
    <xf numFmtId="41" fontId="11" fillId="7" borderId="1" xfId="1" applyNumberFormat="1" applyFont="1" applyFill="1" applyBorder="1" applyAlignment="1">
      <alignment horizontal="center" vertical="top"/>
    </xf>
    <xf numFmtId="164" fontId="11" fillId="0" borderId="1" xfId="1" applyNumberFormat="1" applyFont="1" applyBorder="1" applyAlignment="1">
      <alignment horizontal="center" vertical="top"/>
    </xf>
    <xf numFmtId="0" fontId="13" fillId="3" borderId="1" xfId="0" applyFont="1" applyFill="1" applyBorder="1" applyAlignment="1">
      <alignment horizontal="center" vertical="center" wrapText="1"/>
    </xf>
    <xf numFmtId="0" fontId="13" fillId="3" borderId="1" xfId="0" quotePrefix="1" applyFont="1" applyFill="1" applyBorder="1" applyAlignment="1">
      <alignment horizontal="center" vertical="center" wrapText="1"/>
    </xf>
    <xf numFmtId="41" fontId="11" fillId="0" borderId="1" xfId="0" applyNumberFormat="1" applyFont="1" applyBorder="1" applyAlignment="1">
      <alignment horizontal="center" vertical="top"/>
    </xf>
    <xf numFmtId="0" fontId="11" fillId="0" borderId="1" xfId="0" applyFont="1" applyBorder="1" applyAlignment="1">
      <alignment vertical="top"/>
    </xf>
    <xf numFmtId="41" fontId="11" fillId="0" borderId="1" xfId="1" applyFont="1" applyBorder="1" applyAlignment="1">
      <alignment horizontal="right" vertical="top"/>
    </xf>
    <xf numFmtId="0" fontId="15" fillId="0" borderId="1" xfId="0" quotePrefix="1" applyFont="1" applyFill="1" applyBorder="1" applyAlignment="1">
      <alignment horizontal="center" vertical="top"/>
    </xf>
    <xf numFmtId="9" fontId="11" fillId="0" borderId="1" xfId="2" applyFont="1" applyFill="1" applyBorder="1" applyAlignment="1">
      <alignment vertical="top"/>
    </xf>
    <xf numFmtId="41" fontId="11" fillId="0" borderId="1" xfId="2" applyNumberFormat="1" applyFont="1" applyFill="1" applyBorder="1" applyAlignment="1">
      <alignment horizontal="center" vertical="top"/>
    </xf>
    <xf numFmtId="0" fontId="9" fillId="0" borderId="0" xfId="0" applyFont="1" applyFill="1"/>
    <xf numFmtId="0" fontId="7" fillId="0" borderId="0" xfId="0" applyFont="1" applyFill="1"/>
    <xf numFmtId="9" fontId="11" fillId="0" borderId="1" xfId="2" applyFont="1" applyBorder="1" applyAlignment="1">
      <alignment vertical="top"/>
    </xf>
    <xf numFmtId="41" fontId="11" fillId="0" borderId="1" xfId="2" applyNumberFormat="1" applyFont="1" applyBorder="1" applyAlignment="1">
      <alignment horizontal="center" vertical="top"/>
    </xf>
    <xf numFmtId="41" fontId="11" fillId="0" borderId="1" xfId="1" applyFont="1" applyBorder="1" applyAlignment="1">
      <alignment vertical="top"/>
    </xf>
    <xf numFmtId="0" fontId="4" fillId="0" borderId="0" xfId="0" applyFont="1"/>
    <xf numFmtId="0" fontId="24" fillId="0" borderId="0" xfId="0" applyFont="1"/>
    <xf numFmtId="0" fontId="11" fillId="0" borderId="1" xfId="0" applyFont="1" applyBorder="1" applyAlignment="1">
      <alignment horizontal="center" vertical="top"/>
    </xf>
    <xf numFmtId="41" fontId="11" fillId="0" borderId="1" xfId="1" applyNumberFormat="1" applyFont="1" applyBorder="1" applyAlignment="1">
      <alignment horizontal="center" vertical="top"/>
    </xf>
    <xf numFmtId="41" fontId="4" fillId="0" borderId="1" xfId="0" applyNumberFormat="1" applyFont="1" applyBorder="1" applyAlignment="1">
      <alignment vertical="center" wrapText="1"/>
    </xf>
    <xf numFmtId="0" fontId="17" fillId="7" borderId="1" xfId="0" quotePrefix="1" applyFont="1" applyFill="1" applyBorder="1" applyAlignment="1">
      <alignment horizontal="center" vertical="top"/>
    </xf>
    <xf numFmtId="0" fontId="23" fillId="7" borderId="1" xfId="3" applyFont="1" applyFill="1" applyBorder="1" applyAlignment="1">
      <alignment vertical="top" wrapText="1"/>
    </xf>
    <xf numFmtId="41" fontId="9" fillId="7" borderId="1" xfId="1" applyFont="1" applyFill="1" applyBorder="1" applyAlignment="1">
      <alignment horizontal="center" vertical="top"/>
    </xf>
    <xf numFmtId="0" fontId="2" fillId="7" borderId="0" xfId="0" applyFont="1" applyFill="1"/>
    <xf numFmtId="0" fontId="0" fillId="7" borderId="0" xfId="0" applyFill="1"/>
    <xf numFmtId="0" fontId="13" fillId="3" borderId="1" xfId="0" applyFont="1" applyFill="1" applyBorder="1" applyAlignment="1">
      <alignment horizontal="center" vertical="center" wrapText="1"/>
    </xf>
    <xf numFmtId="0" fontId="13" fillId="3" borderId="1" xfId="0" quotePrefix="1" applyFont="1" applyFill="1" applyBorder="1" applyAlignment="1">
      <alignment horizontal="center" vertical="center" wrapText="1"/>
    </xf>
    <xf numFmtId="0" fontId="7" fillId="11" borderId="1" xfId="0" applyFont="1" applyFill="1" applyBorder="1" applyAlignment="1">
      <alignment vertical="top"/>
    </xf>
    <xf numFmtId="0" fontId="15" fillId="11" borderId="1" xfId="0" quotePrefix="1" applyFont="1" applyFill="1" applyBorder="1" applyAlignment="1">
      <alignment horizontal="center" vertical="top"/>
    </xf>
    <xf numFmtId="0" fontId="15" fillId="11" borderId="1" xfId="0" applyFont="1" applyFill="1" applyBorder="1" applyAlignment="1">
      <alignment horizontal="center" vertical="top"/>
    </xf>
    <xf numFmtId="0" fontId="11" fillId="11" borderId="1" xfId="0" applyFont="1" applyFill="1" applyBorder="1" applyAlignment="1">
      <alignment vertical="top" wrapText="1"/>
    </xf>
    <xf numFmtId="0" fontId="11" fillId="11" borderId="1" xfId="0" applyFont="1" applyFill="1" applyBorder="1" applyAlignment="1">
      <alignment vertical="top"/>
    </xf>
    <xf numFmtId="0" fontId="11" fillId="11" borderId="1" xfId="0" applyFont="1" applyFill="1" applyBorder="1" applyAlignment="1">
      <alignment horizontal="center" vertical="top"/>
    </xf>
    <xf numFmtId="41" fontId="11" fillId="11" borderId="1" xfId="0" applyNumberFormat="1" applyFont="1" applyFill="1" applyBorder="1" applyAlignment="1">
      <alignment vertical="top"/>
    </xf>
    <xf numFmtId="41" fontId="11" fillId="11" borderId="1" xfId="1" applyFont="1" applyFill="1" applyBorder="1" applyAlignment="1">
      <alignment horizontal="center" vertical="top"/>
    </xf>
    <xf numFmtId="9" fontId="11" fillId="11" borderId="1" xfId="1" applyNumberFormat="1" applyFont="1" applyFill="1" applyBorder="1" applyAlignment="1">
      <alignment horizontal="center" vertical="top"/>
    </xf>
    <xf numFmtId="41" fontId="11" fillId="11" borderId="1" xfId="1" applyNumberFormat="1" applyFont="1" applyFill="1" applyBorder="1" applyAlignment="1">
      <alignment horizontal="center" vertical="top"/>
    </xf>
    <xf numFmtId="0" fontId="8" fillId="11" borderId="1" xfId="0" quotePrefix="1" applyFont="1" applyFill="1" applyBorder="1" applyAlignment="1">
      <alignment horizontal="center" vertical="top"/>
    </xf>
    <xf numFmtId="41" fontId="4" fillId="11" borderId="1" xfId="1" applyFont="1" applyFill="1" applyBorder="1" applyAlignment="1">
      <alignment vertical="top"/>
    </xf>
    <xf numFmtId="0" fontId="7" fillId="2" borderId="1" xfId="0" applyFont="1" applyFill="1" applyBorder="1" applyAlignment="1">
      <alignment vertical="top"/>
    </xf>
    <xf numFmtId="0" fontId="15" fillId="2" borderId="1" xfId="0" quotePrefix="1" applyFont="1" applyFill="1" applyBorder="1" applyAlignment="1">
      <alignment horizontal="center" vertical="top"/>
    </xf>
    <xf numFmtId="0" fontId="16" fillId="2" borderId="1" xfId="0" applyFont="1" applyFill="1" applyBorder="1" applyAlignment="1">
      <alignment horizontal="center" vertical="top"/>
    </xf>
    <xf numFmtId="0" fontId="11" fillId="2" borderId="1" xfId="0" applyFont="1" applyFill="1" applyBorder="1" applyAlignment="1">
      <alignment vertical="top" wrapText="1"/>
    </xf>
    <xf numFmtId="41" fontId="11" fillId="2" borderId="1" xfId="0" applyNumberFormat="1" applyFont="1" applyFill="1" applyBorder="1" applyAlignment="1">
      <alignment horizontal="center" vertical="top"/>
    </xf>
    <xf numFmtId="41" fontId="11" fillId="2" borderId="1" xfId="0" applyNumberFormat="1" applyFont="1" applyFill="1" applyBorder="1" applyAlignment="1">
      <alignment vertical="top"/>
    </xf>
    <xf numFmtId="0" fontId="2" fillId="2" borderId="0" xfId="0" applyFont="1" applyFill="1"/>
    <xf numFmtId="0" fontId="0" fillId="2" borderId="0" xfId="0" applyFill="1"/>
    <xf numFmtId="41" fontId="11" fillId="2" borderId="1" xfId="1" applyFont="1" applyFill="1" applyBorder="1" applyAlignment="1">
      <alignment horizontal="right" vertical="top"/>
    </xf>
    <xf numFmtId="0" fontId="9" fillId="2" borderId="0" xfId="0" applyFont="1" applyFill="1"/>
    <xf numFmtId="0" fontId="7" fillId="2" borderId="0" xfId="0" applyFont="1" applyFill="1"/>
    <xf numFmtId="41" fontId="9" fillId="7" borderId="1" xfId="0" applyNumberFormat="1" applyFont="1" applyFill="1" applyBorder="1" applyAlignment="1">
      <alignment vertical="top"/>
    </xf>
    <xf numFmtId="9" fontId="11" fillId="2" borderId="1" xfId="2" applyFont="1" applyFill="1" applyBorder="1" applyAlignment="1">
      <alignment vertical="top"/>
    </xf>
    <xf numFmtId="41" fontId="11" fillId="2" borderId="1" xfId="2" applyNumberFormat="1" applyFont="1" applyFill="1" applyBorder="1" applyAlignment="1">
      <alignment horizontal="center" vertical="top"/>
    </xf>
    <xf numFmtId="41" fontId="11" fillId="2" borderId="1" xfId="1" applyFont="1" applyFill="1" applyBorder="1" applyAlignment="1">
      <alignment horizontal="center" vertical="top"/>
    </xf>
    <xf numFmtId="41" fontId="14" fillId="7" borderId="1" xfId="1" applyFont="1" applyFill="1" applyBorder="1" applyAlignment="1">
      <alignment horizontal="center" vertical="top"/>
    </xf>
    <xf numFmtId="0" fontId="7" fillId="4" borderId="1" xfId="0" applyFont="1" applyFill="1" applyBorder="1" applyAlignment="1">
      <alignment vertical="top"/>
    </xf>
    <xf numFmtId="0" fontId="15" fillId="4" borderId="1" xfId="0" quotePrefix="1" applyFont="1" applyFill="1" applyBorder="1" applyAlignment="1">
      <alignment horizontal="center" vertical="top"/>
    </xf>
    <xf numFmtId="0" fontId="11" fillId="4" borderId="1" xfId="0" applyFont="1" applyFill="1" applyBorder="1" applyAlignment="1">
      <alignment vertical="top" wrapText="1"/>
    </xf>
    <xf numFmtId="41" fontId="11" fillId="4" borderId="1" xfId="1" applyFont="1" applyFill="1" applyBorder="1" applyAlignment="1">
      <alignment horizontal="center" vertical="top"/>
    </xf>
    <xf numFmtId="164" fontId="11" fillId="4" borderId="1" xfId="1" applyNumberFormat="1" applyFont="1" applyFill="1" applyBorder="1" applyAlignment="1">
      <alignment horizontal="center" vertical="top"/>
    </xf>
    <xf numFmtId="41" fontId="9" fillId="7" borderId="1" xfId="1" applyFont="1" applyFill="1" applyBorder="1" applyAlignment="1">
      <alignment horizontal="left" vertical="top" wrapText="1"/>
    </xf>
    <xf numFmtId="0" fontId="2" fillId="12" borderId="0" xfId="0" applyFont="1" applyFill="1"/>
    <xf numFmtId="0" fontId="0" fillId="12" borderId="0" xfId="0" applyFill="1"/>
    <xf numFmtId="9" fontId="9" fillId="7" borderId="1" xfId="2" applyFont="1" applyFill="1" applyBorder="1" applyAlignment="1">
      <alignment vertical="top" wrapText="1"/>
    </xf>
    <xf numFmtId="41" fontId="2" fillId="7" borderId="1" xfId="1" applyFont="1" applyFill="1" applyBorder="1" applyAlignment="1">
      <alignment vertical="top"/>
    </xf>
    <xf numFmtId="0" fontId="7" fillId="13" borderId="1" xfId="0" applyFont="1" applyFill="1" applyBorder="1" applyAlignment="1">
      <alignment vertical="top"/>
    </xf>
    <xf numFmtId="0" fontId="15" fillId="13" borderId="1" xfId="0" quotePrefix="1" applyFont="1" applyFill="1" applyBorder="1" applyAlignment="1">
      <alignment horizontal="center" vertical="top"/>
    </xf>
    <xf numFmtId="0" fontId="8" fillId="13" borderId="1" xfId="0" quotePrefix="1" applyFont="1" applyFill="1" applyBorder="1" applyAlignment="1">
      <alignment horizontal="center" vertical="top"/>
    </xf>
    <xf numFmtId="0" fontId="11" fillId="13" borderId="1" xfId="0" applyFont="1" applyFill="1" applyBorder="1" applyAlignment="1">
      <alignment vertical="top" wrapText="1"/>
    </xf>
    <xf numFmtId="164" fontId="11" fillId="13" borderId="1" xfId="1" applyNumberFormat="1" applyFont="1" applyFill="1" applyBorder="1" applyAlignment="1">
      <alignment horizontal="center" vertical="top"/>
    </xf>
    <xf numFmtId="41" fontId="4" fillId="13" borderId="1" xfId="1" applyFont="1" applyFill="1" applyBorder="1" applyAlignment="1">
      <alignment vertical="top"/>
    </xf>
    <xf numFmtId="0" fontId="2" fillId="13" borderId="0" xfId="0" applyFont="1" applyFill="1"/>
    <xf numFmtId="0" fontId="0" fillId="13" borderId="0" xfId="0" applyFill="1"/>
    <xf numFmtId="0" fontId="9" fillId="7" borderId="1" xfId="0" applyFont="1" applyFill="1" applyBorder="1" applyAlignment="1">
      <alignment horizontal="left" vertical="top" wrapText="1"/>
    </xf>
    <xf numFmtId="0" fontId="0" fillId="14" borderId="1" xfId="0" applyFill="1" applyBorder="1" applyAlignment="1">
      <alignment vertical="top"/>
    </xf>
    <xf numFmtId="0" fontId="15" fillId="14" borderId="1" xfId="0" quotePrefix="1" applyFont="1" applyFill="1" applyBorder="1" applyAlignment="1">
      <alignment horizontal="center" vertical="top"/>
    </xf>
    <xf numFmtId="0" fontId="5" fillId="14" borderId="1" xfId="0" quotePrefix="1" applyFont="1" applyFill="1" applyBorder="1" applyAlignment="1">
      <alignment horizontal="center" vertical="top"/>
    </xf>
    <xf numFmtId="41" fontId="4" fillId="14" borderId="1" xfId="1" applyFont="1" applyFill="1" applyBorder="1" applyAlignment="1">
      <alignment vertical="top"/>
    </xf>
    <xf numFmtId="0" fontId="2" fillId="14" borderId="0" xfId="0" applyFont="1" applyFill="1"/>
    <xf numFmtId="0" fontId="0" fillId="14" borderId="0" xfId="0" applyFill="1"/>
    <xf numFmtId="0" fontId="0" fillId="7" borderId="1" xfId="0" applyFill="1" applyBorder="1" applyAlignment="1">
      <alignment vertical="top"/>
    </xf>
    <xf numFmtId="0" fontId="3" fillId="7" borderId="1" xfId="0" quotePrefix="1" applyFont="1" applyFill="1" applyBorder="1" applyAlignment="1">
      <alignment horizontal="center" vertical="top"/>
    </xf>
    <xf numFmtId="41" fontId="11" fillId="14" borderId="1" xfId="1" applyNumberFormat="1" applyFont="1" applyFill="1" applyBorder="1" applyAlignment="1">
      <alignment horizontal="center" vertical="top"/>
    </xf>
    <xf numFmtId="41" fontId="9" fillId="7" borderId="1" xfId="0" applyNumberFormat="1" applyFont="1" applyFill="1" applyBorder="1" applyAlignment="1">
      <alignment horizontal="left" vertical="top" wrapText="1"/>
    </xf>
    <xf numFmtId="1" fontId="9" fillId="7" borderId="1" xfId="2" applyNumberFormat="1" applyFont="1" applyFill="1" applyBorder="1" applyAlignment="1">
      <alignment vertical="top" wrapText="1"/>
    </xf>
    <xf numFmtId="1" fontId="9" fillId="7" borderId="1" xfId="2" applyNumberFormat="1" applyFont="1" applyFill="1" applyBorder="1" applyAlignment="1">
      <alignment vertical="top"/>
    </xf>
    <xf numFmtId="0" fontId="11" fillId="7" borderId="1" xfId="0" applyFont="1" applyFill="1" applyBorder="1" applyAlignment="1">
      <alignment vertical="top"/>
    </xf>
    <xf numFmtId="0" fontId="9" fillId="7" borderId="1" xfId="3" applyFont="1" applyFill="1" applyBorder="1" applyAlignment="1">
      <alignment vertical="top" wrapText="1"/>
    </xf>
    <xf numFmtId="0" fontId="2" fillId="7" borderId="8" xfId="3" applyFont="1" applyFill="1" applyBorder="1" applyAlignment="1">
      <alignment vertical="top" wrapText="1"/>
    </xf>
    <xf numFmtId="0" fontId="2" fillId="7" borderId="1" xfId="3" applyFont="1" applyFill="1" applyBorder="1" applyAlignment="1">
      <alignment vertical="top" wrapText="1"/>
    </xf>
    <xf numFmtId="0" fontId="2" fillId="7" borderId="5" xfId="0" applyNumberFormat="1" applyFont="1" applyFill="1" applyBorder="1" applyAlignment="1" applyProtection="1">
      <alignment vertical="top" wrapText="1"/>
    </xf>
    <xf numFmtId="0" fontId="2" fillId="7" borderId="1" xfId="0" applyNumberFormat="1" applyFont="1" applyFill="1" applyBorder="1" applyAlignment="1" applyProtection="1">
      <alignment horizontal="left" vertical="top" wrapText="1"/>
    </xf>
    <xf numFmtId="0" fontId="2" fillId="7" borderId="5" xfId="0" applyNumberFormat="1" applyFont="1" applyFill="1" applyBorder="1" applyAlignment="1" applyProtection="1">
      <alignment horizontal="left" vertical="top" wrapText="1"/>
    </xf>
    <xf numFmtId="0" fontId="9" fillId="7" borderId="7" xfId="0" applyFont="1" applyFill="1" applyBorder="1" applyAlignment="1">
      <alignment horizontal="left" vertical="top" wrapText="1"/>
    </xf>
    <xf numFmtId="0" fontId="2" fillId="7" borderId="1" xfId="0" applyNumberFormat="1" applyFont="1" applyFill="1" applyBorder="1" applyAlignment="1" applyProtection="1">
      <alignment vertical="top" wrapText="1"/>
    </xf>
    <xf numFmtId="0" fontId="9" fillId="7" borderId="2" xfId="0" applyFont="1" applyFill="1" applyBorder="1" applyAlignment="1">
      <alignment horizontal="left" vertical="top" wrapText="1"/>
    </xf>
    <xf numFmtId="0" fontId="9" fillId="7" borderId="6" xfId="0" applyFont="1" applyFill="1" applyBorder="1" applyAlignment="1">
      <alignment horizontal="left" vertical="top" wrapText="1"/>
    </xf>
    <xf numFmtId="0" fontId="4" fillId="14" borderId="1" xfId="0" applyNumberFormat="1" applyFont="1" applyFill="1" applyBorder="1" applyAlignment="1" applyProtection="1">
      <alignment vertical="top" wrapText="1"/>
    </xf>
    <xf numFmtId="0" fontId="2" fillId="7" borderId="9" xfId="3" applyFont="1" applyFill="1" applyBorder="1" applyAlignment="1">
      <alignment vertical="top" wrapText="1"/>
    </xf>
    <xf numFmtId="0" fontId="2" fillId="7" borderId="10" xfId="3" applyFont="1" applyFill="1" applyBorder="1" applyAlignment="1">
      <alignment vertical="top" wrapText="1"/>
    </xf>
    <xf numFmtId="9" fontId="11" fillId="2" borderId="1" xfId="0" applyNumberFormat="1" applyFont="1" applyFill="1" applyBorder="1" applyAlignment="1">
      <alignment horizontal="center" vertical="top" wrapText="1"/>
    </xf>
    <xf numFmtId="10" fontId="11" fillId="2" borderId="1" xfId="0" applyNumberFormat="1" applyFont="1" applyFill="1" applyBorder="1" applyAlignment="1">
      <alignment horizontal="left" vertical="top"/>
    </xf>
    <xf numFmtId="10" fontId="11" fillId="2" borderId="1" xfId="0" applyNumberFormat="1" applyFont="1" applyFill="1" applyBorder="1" applyAlignment="1">
      <alignment horizontal="left" vertical="top" wrapText="1"/>
    </xf>
    <xf numFmtId="9" fontId="11" fillId="11" borderId="1" xfId="1" applyNumberFormat="1" applyFont="1" applyFill="1" applyBorder="1" applyAlignment="1">
      <alignment horizontal="left" vertical="top"/>
    </xf>
    <xf numFmtId="9" fontId="11" fillId="11" borderId="1" xfId="0" applyNumberFormat="1" applyFont="1" applyFill="1" applyBorder="1" applyAlignment="1">
      <alignment horizontal="left" vertical="top"/>
    </xf>
    <xf numFmtId="9" fontId="11" fillId="13" borderId="1" xfId="0" applyNumberFormat="1" applyFont="1" applyFill="1" applyBorder="1" applyAlignment="1">
      <alignment horizontal="left" vertical="top" wrapText="1"/>
    </xf>
    <xf numFmtId="164" fontId="11" fillId="13" borderId="1" xfId="1" applyNumberFormat="1" applyFont="1" applyFill="1" applyBorder="1" applyAlignment="1">
      <alignment horizontal="left" vertical="top" wrapText="1"/>
    </xf>
    <xf numFmtId="0" fontId="11" fillId="14" borderId="1" xfId="0" applyFont="1" applyFill="1" applyBorder="1" applyAlignment="1">
      <alignment vertical="top" wrapText="1"/>
    </xf>
    <xf numFmtId="0" fontId="11" fillId="14" borderId="1" xfId="1" applyNumberFormat="1" applyFont="1" applyFill="1" applyBorder="1" applyAlignment="1">
      <alignment horizontal="right" vertical="top"/>
    </xf>
    <xf numFmtId="41" fontId="9" fillId="7" borderId="1" xfId="1" applyFont="1" applyFill="1" applyBorder="1" applyAlignment="1">
      <alignment horizontal="left" vertical="top"/>
    </xf>
    <xf numFmtId="0" fontId="4" fillId="14" borderId="1" xfId="0" applyFont="1" applyFill="1" applyBorder="1" applyAlignment="1">
      <alignment vertical="top"/>
    </xf>
    <xf numFmtId="0" fontId="7" fillId="16" borderId="1" xfId="0" applyFont="1" applyFill="1" applyBorder="1" applyAlignment="1">
      <alignment vertical="top"/>
    </xf>
    <xf numFmtId="0" fontId="15" fillId="16" borderId="1" xfId="0" quotePrefix="1" applyFont="1" applyFill="1" applyBorder="1" applyAlignment="1">
      <alignment horizontal="center" vertical="top"/>
    </xf>
    <xf numFmtId="0" fontId="8" fillId="16" borderId="1" xfId="0" quotePrefix="1" applyFont="1" applyFill="1" applyBorder="1" applyAlignment="1">
      <alignment horizontal="center" vertical="top"/>
    </xf>
    <xf numFmtId="0" fontId="11" fillId="16" borderId="1" xfId="0" applyFont="1" applyFill="1" applyBorder="1" applyAlignment="1">
      <alignment vertical="top" wrapText="1"/>
    </xf>
    <xf numFmtId="41" fontId="11" fillId="16" borderId="1" xfId="1" applyFont="1" applyFill="1" applyBorder="1" applyAlignment="1">
      <alignment horizontal="center" vertical="top"/>
    </xf>
    <xf numFmtId="41" fontId="11" fillId="16" borderId="1" xfId="1" applyNumberFormat="1" applyFont="1" applyFill="1" applyBorder="1" applyAlignment="1">
      <alignment horizontal="center" vertical="top"/>
    </xf>
    <xf numFmtId="164" fontId="11" fillId="16" borderId="1" xfId="1" applyNumberFormat="1" applyFont="1" applyFill="1" applyBorder="1" applyAlignment="1">
      <alignment horizontal="center" vertical="top"/>
    </xf>
    <xf numFmtId="0" fontId="9" fillId="16" borderId="1" xfId="0" applyFont="1" applyFill="1" applyBorder="1" applyAlignment="1">
      <alignment vertical="top" wrapText="1"/>
    </xf>
    <xf numFmtId="0" fontId="9" fillId="16" borderId="1" xfId="0" applyFont="1" applyFill="1" applyBorder="1" applyAlignment="1">
      <alignment vertical="top"/>
    </xf>
    <xf numFmtId="41" fontId="4" fillId="16" borderId="1" xfId="1" applyFont="1" applyFill="1" applyBorder="1" applyAlignment="1">
      <alignment vertical="top"/>
    </xf>
    <xf numFmtId="0" fontId="11" fillId="15" borderId="1" xfId="0" applyFont="1" applyFill="1" applyBorder="1" applyAlignment="1">
      <alignment horizontal="left" vertical="top" wrapText="1"/>
    </xf>
    <xf numFmtId="0" fontId="10" fillId="15" borderId="1" xfId="0" applyFont="1" applyFill="1" applyBorder="1" applyAlignment="1">
      <alignment vertical="top" wrapText="1"/>
    </xf>
    <xf numFmtId="0" fontId="8" fillId="15" borderId="1" xfId="0" applyFont="1" applyFill="1" applyBorder="1" applyAlignment="1">
      <alignment horizontal="center" vertical="top"/>
    </xf>
    <xf numFmtId="0" fontId="8" fillId="15" borderId="3" xfId="0" applyFont="1" applyFill="1" applyBorder="1" applyAlignment="1">
      <alignment horizontal="center" vertical="top"/>
    </xf>
    <xf numFmtId="0" fontId="9" fillId="15" borderId="1" xfId="0" applyFont="1" applyFill="1" applyBorder="1" applyAlignment="1">
      <alignment vertical="top" wrapText="1"/>
    </xf>
    <xf numFmtId="0" fontId="11" fillId="15" borderId="1" xfId="0" applyFont="1" applyFill="1" applyBorder="1" applyAlignment="1">
      <alignment vertical="top" wrapText="1"/>
    </xf>
    <xf numFmtId="9" fontId="11" fillId="15" borderId="1" xfId="0" applyNumberFormat="1" applyFont="1" applyFill="1" applyBorder="1" applyAlignment="1">
      <alignment horizontal="center" vertical="top" wrapText="1"/>
    </xf>
    <xf numFmtId="0" fontId="7" fillId="15" borderId="1" xfId="0" applyFont="1" applyFill="1" applyBorder="1" applyAlignment="1">
      <alignment vertical="top"/>
    </xf>
    <xf numFmtId="0" fontId="8" fillId="15" borderId="1" xfId="0" quotePrefix="1" applyFont="1" applyFill="1" applyBorder="1" applyAlignment="1">
      <alignment horizontal="center" vertical="top"/>
    </xf>
    <xf numFmtId="0" fontId="17" fillId="15" borderId="1" xfId="0" quotePrefix="1" applyFont="1" applyFill="1" applyBorder="1" applyAlignment="1">
      <alignment horizontal="center" vertical="top"/>
    </xf>
    <xf numFmtId="0" fontId="23" fillId="15" borderId="1" xfId="3" applyFont="1" applyFill="1" applyBorder="1" applyAlignment="1">
      <alignment vertical="top" wrapText="1"/>
    </xf>
    <xf numFmtId="9" fontId="11" fillId="15" borderId="1" xfId="2" applyFont="1" applyFill="1" applyBorder="1" applyAlignment="1">
      <alignment vertical="top"/>
    </xf>
    <xf numFmtId="41" fontId="11" fillId="15" borderId="1" xfId="1" applyFont="1" applyFill="1" applyBorder="1" applyAlignment="1">
      <alignment horizontal="center" vertical="top"/>
    </xf>
    <xf numFmtId="0" fontId="11" fillId="15" borderId="1" xfId="0" applyFont="1" applyFill="1" applyBorder="1" applyAlignment="1">
      <alignment vertical="top"/>
    </xf>
    <xf numFmtId="41" fontId="11" fillId="15" borderId="1" xfId="1" applyFont="1" applyFill="1" applyBorder="1" applyAlignment="1">
      <alignment vertical="top"/>
    </xf>
    <xf numFmtId="41" fontId="11" fillId="15" borderId="1" xfId="0" applyNumberFormat="1" applyFont="1" applyFill="1" applyBorder="1" applyAlignment="1">
      <alignment vertical="top"/>
    </xf>
    <xf numFmtId="41" fontId="11" fillId="4" borderId="1" xfId="1" applyFont="1" applyFill="1" applyBorder="1" applyAlignment="1">
      <alignment horizontal="left" vertical="top" wrapText="1"/>
    </xf>
    <xf numFmtId="9" fontId="11" fillId="16" borderId="1" xfId="2" applyFont="1" applyFill="1" applyBorder="1" applyAlignment="1">
      <alignment vertical="top" wrapText="1"/>
    </xf>
    <xf numFmtId="0" fontId="13" fillId="3" borderId="1" xfId="0" applyFont="1" applyFill="1" applyBorder="1" applyAlignment="1">
      <alignment horizontal="center" vertical="center" wrapText="1"/>
    </xf>
    <xf numFmtId="0" fontId="13" fillId="3" borderId="1" xfId="0" quotePrefix="1" applyFont="1" applyFill="1" applyBorder="1" applyAlignment="1">
      <alignment horizontal="center" vertical="center" wrapText="1"/>
    </xf>
    <xf numFmtId="0" fontId="9" fillId="7" borderId="1" xfId="2" applyNumberFormat="1" applyFont="1" applyFill="1" applyBorder="1" applyAlignment="1">
      <alignment vertical="top" wrapText="1"/>
    </xf>
    <xf numFmtId="0" fontId="8" fillId="7" borderId="7" xfId="0" quotePrefix="1" applyFont="1" applyFill="1" applyBorder="1" applyAlignment="1">
      <alignment horizontal="center" vertical="top"/>
    </xf>
    <xf numFmtId="0" fontId="2" fillId="7" borderId="7" xfId="0" applyNumberFormat="1" applyFont="1" applyFill="1" applyBorder="1" applyAlignment="1" applyProtection="1">
      <alignment vertical="top" wrapText="1"/>
    </xf>
    <xf numFmtId="0" fontId="9" fillId="7" borderId="7" xfId="0" applyFont="1" applyFill="1" applyBorder="1" applyAlignment="1">
      <alignment vertical="top"/>
    </xf>
    <xf numFmtId="41" fontId="2" fillId="7" borderId="7" xfId="1" applyFont="1" applyFill="1" applyBorder="1" applyAlignment="1">
      <alignment vertical="top"/>
    </xf>
    <xf numFmtId="41" fontId="9" fillId="7" borderId="7" xfId="0" applyNumberFormat="1" applyFont="1" applyFill="1" applyBorder="1" applyAlignment="1">
      <alignment vertical="top"/>
    </xf>
    <xf numFmtId="0" fontId="9" fillId="7" borderId="7" xfId="0" applyFont="1" applyFill="1" applyBorder="1" applyAlignment="1">
      <alignment vertical="top" wrapText="1"/>
    </xf>
    <xf numFmtId="165" fontId="9" fillId="7" borderId="1" xfId="6" applyNumberFormat="1" applyFont="1" applyFill="1" applyBorder="1" applyAlignment="1">
      <alignment vertical="top" wrapText="1"/>
    </xf>
    <xf numFmtId="0" fontId="15" fillId="8" borderId="1" xfId="0" quotePrefix="1" applyFont="1" applyFill="1" applyBorder="1" applyAlignment="1">
      <alignment horizontal="center" vertical="top"/>
    </xf>
    <xf numFmtId="41" fontId="4" fillId="8" borderId="1" xfId="1" applyFont="1" applyFill="1" applyBorder="1" applyAlignment="1">
      <alignment vertical="top"/>
    </xf>
    <xf numFmtId="41" fontId="11" fillId="8" borderId="1" xfId="1" applyNumberFormat="1" applyFont="1" applyFill="1" applyBorder="1" applyAlignment="1">
      <alignment horizontal="center" vertical="top"/>
    </xf>
    <xf numFmtId="0" fontId="11" fillId="8" borderId="1" xfId="0" applyFont="1" applyFill="1" applyBorder="1" applyAlignment="1">
      <alignment vertical="top" wrapText="1"/>
    </xf>
    <xf numFmtId="0" fontId="9" fillId="7" borderId="1" xfId="1" applyNumberFormat="1" applyFont="1" applyFill="1" applyBorder="1" applyAlignment="1">
      <alignment horizontal="right" vertical="top"/>
    </xf>
    <xf numFmtId="0" fontId="15" fillId="7" borderId="1" xfId="0" applyFont="1" applyFill="1" applyBorder="1" applyAlignment="1">
      <alignment horizontal="center" vertical="top"/>
    </xf>
    <xf numFmtId="0" fontId="11" fillId="7" borderId="1" xfId="0" applyFont="1" applyFill="1" applyBorder="1" applyAlignment="1">
      <alignment horizontal="right" vertical="top"/>
    </xf>
    <xf numFmtId="9" fontId="11" fillId="7" borderId="1" xfId="0" applyNumberFormat="1" applyFont="1" applyFill="1" applyBorder="1" applyAlignment="1">
      <alignment horizontal="center" vertical="top"/>
    </xf>
    <xf numFmtId="0" fontId="7" fillId="14" borderId="1" xfId="0" applyFont="1" applyFill="1" applyBorder="1" applyAlignment="1">
      <alignment vertical="top"/>
    </xf>
    <xf numFmtId="9" fontId="11" fillId="14" borderId="1" xfId="1" applyNumberFormat="1" applyFont="1" applyFill="1" applyBorder="1" applyAlignment="1">
      <alignment horizontal="center" vertical="top"/>
    </xf>
    <xf numFmtId="0" fontId="7" fillId="17" borderId="1" xfId="0" applyFont="1" applyFill="1" applyBorder="1" applyAlignment="1">
      <alignment vertical="top"/>
    </xf>
    <xf numFmtId="0" fontId="15" fillId="17" borderId="1" xfId="0" quotePrefix="1" applyFont="1" applyFill="1" applyBorder="1" applyAlignment="1">
      <alignment horizontal="center" vertical="top"/>
    </xf>
    <xf numFmtId="0" fontId="11" fillId="17" borderId="1" xfId="0" applyFont="1" applyFill="1" applyBorder="1" applyAlignment="1">
      <alignment vertical="top" wrapText="1"/>
    </xf>
    <xf numFmtId="9" fontId="11" fillId="17" borderId="1" xfId="1" applyNumberFormat="1" applyFont="1" applyFill="1" applyBorder="1" applyAlignment="1">
      <alignment horizontal="left" vertical="top"/>
    </xf>
    <xf numFmtId="9" fontId="11" fillId="17" borderId="1" xfId="1" applyNumberFormat="1" applyFont="1" applyFill="1" applyBorder="1" applyAlignment="1">
      <alignment horizontal="center" vertical="top"/>
    </xf>
    <xf numFmtId="41" fontId="11" fillId="17" borderId="1" xfId="1" applyFont="1" applyFill="1" applyBorder="1" applyAlignment="1">
      <alignment horizontal="center" vertical="top"/>
    </xf>
    <xf numFmtId="41" fontId="11" fillId="17" borderId="1" xfId="1" applyNumberFormat="1" applyFont="1" applyFill="1" applyBorder="1" applyAlignment="1">
      <alignment horizontal="center" vertical="top"/>
    </xf>
    <xf numFmtId="0" fontId="15" fillId="18" borderId="1" xfId="0" quotePrefix="1" applyFont="1" applyFill="1" applyBorder="1" applyAlignment="1">
      <alignment horizontal="center" vertical="top"/>
    </xf>
    <xf numFmtId="0" fontId="11" fillId="18" borderId="1" xfId="0" applyFont="1" applyFill="1" applyBorder="1" applyAlignment="1">
      <alignment vertical="top" wrapText="1"/>
    </xf>
    <xf numFmtId="41" fontId="4" fillId="18" borderId="1" xfId="1" applyFont="1" applyFill="1" applyBorder="1" applyAlignment="1">
      <alignment vertical="top"/>
    </xf>
    <xf numFmtId="41" fontId="11" fillId="18" borderId="1" xfId="1" applyNumberFormat="1" applyFont="1" applyFill="1" applyBorder="1" applyAlignment="1">
      <alignment horizontal="center" vertical="top"/>
    </xf>
    <xf numFmtId="0" fontId="7" fillId="19" borderId="1" xfId="0" applyFont="1" applyFill="1" applyBorder="1" applyAlignment="1">
      <alignment vertical="top"/>
    </xf>
    <xf numFmtId="0" fontId="15" fillId="19" borderId="1" xfId="0" quotePrefix="1" applyFont="1" applyFill="1" applyBorder="1" applyAlignment="1">
      <alignment horizontal="center" vertical="top"/>
    </xf>
    <xf numFmtId="0" fontId="8" fillId="19" borderId="1" xfId="0" quotePrefix="1" applyFont="1" applyFill="1" applyBorder="1" applyAlignment="1">
      <alignment horizontal="center" vertical="top"/>
    </xf>
    <xf numFmtId="0" fontId="11" fillId="19" borderId="1" xfId="0" applyFont="1" applyFill="1" applyBorder="1" applyAlignment="1">
      <alignment vertical="top" wrapText="1"/>
    </xf>
    <xf numFmtId="9" fontId="11" fillId="19" borderId="1" xfId="0" applyNumberFormat="1" applyFont="1" applyFill="1" applyBorder="1" applyAlignment="1">
      <alignment horizontal="left" vertical="top"/>
    </xf>
    <xf numFmtId="9" fontId="11" fillId="19" borderId="1" xfId="1" applyNumberFormat="1" applyFont="1" applyFill="1" applyBorder="1" applyAlignment="1">
      <alignment horizontal="center" vertical="top"/>
    </xf>
    <xf numFmtId="41" fontId="4" fillId="19" borderId="1" xfId="1" applyFont="1" applyFill="1" applyBorder="1" applyAlignment="1">
      <alignment vertical="top"/>
    </xf>
    <xf numFmtId="41" fontId="11" fillId="19" borderId="1" xfId="1" applyNumberFormat="1" applyFont="1" applyFill="1" applyBorder="1" applyAlignment="1">
      <alignment horizontal="center" vertical="top"/>
    </xf>
    <xf numFmtId="0" fontId="7" fillId="8" borderId="1" xfId="0" applyFont="1" applyFill="1" applyBorder="1" applyAlignment="1">
      <alignment vertical="top"/>
    </xf>
    <xf numFmtId="0" fontId="8" fillId="14" borderId="1" xfId="0" quotePrefix="1" applyFont="1" applyFill="1" applyBorder="1" applyAlignment="1">
      <alignment horizontal="center" vertical="top"/>
    </xf>
    <xf numFmtId="9" fontId="11" fillId="14" borderId="1" xfId="0" applyNumberFormat="1" applyFont="1" applyFill="1" applyBorder="1" applyAlignment="1">
      <alignment horizontal="left" vertical="top"/>
    </xf>
    <xf numFmtId="0" fontId="0" fillId="17" borderId="1" xfId="0" applyFill="1" applyBorder="1" applyAlignment="1">
      <alignment vertical="top"/>
    </xf>
    <xf numFmtId="0" fontId="5" fillId="17" borderId="1" xfId="0" quotePrefix="1" applyFont="1" applyFill="1" applyBorder="1" applyAlignment="1">
      <alignment horizontal="center" vertical="top"/>
    </xf>
    <xf numFmtId="0" fontId="4" fillId="17" borderId="1" xfId="0" applyNumberFormat="1" applyFont="1" applyFill="1" applyBorder="1" applyAlignment="1" applyProtection="1">
      <alignment vertical="top" wrapText="1"/>
    </xf>
    <xf numFmtId="0" fontId="4" fillId="17" borderId="1" xfId="0" applyFont="1" applyFill="1" applyBorder="1" applyAlignment="1">
      <alignment vertical="top" wrapText="1"/>
    </xf>
    <xf numFmtId="41" fontId="4" fillId="17" borderId="1" xfId="1" applyFont="1" applyFill="1" applyBorder="1" applyAlignment="1">
      <alignment vertical="top"/>
    </xf>
    <xf numFmtId="0" fontId="4" fillId="17" borderId="1" xfId="0" applyFont="1" applyFill="1" applyBorder="1" applyAlignment="1">
      <alignment vertical="top"/>
    </xf>
    <xf numFmtId="9" fontId="11" fillId="8" borderId="1" xfId="0" applyNumberFormat="1" applyFont="1" applyFill="1" applyBorder="1" applyAlignment="1">
      <alignment horizontal="left" vertical="top"/>
    </xf>
    <xf numFmtId="9" fontId="11" fillId="8" borderId="1" xfId="1" applyNumberFormat="1" applyFont="1" applyFill="1" applyBorder="1" applyAlignment="1">
      <alignment horizontal="center" vertical="top"/>
    </xf>
    <xf numFmtId="0" fontId="0" fillId="18" borderId="1" xfId="0" applyFill="1" applyBorder="1" applyAlignment="1">
      <alignment vertical="top"/>
    </xf>
    <xf numFmtId="0" fontId="5" fillId="18" borderId="1" xfId="0" quotePrefix="1" applyFont="1" applyFill="1" applyBorder="1" applyAlignment="1">
      <alignment horizontal="center" vertical="top"/>
    </xf>
    <xf numFmtId="0" fontId="4" fillId="18" borderId="1" xfId="0" applyNumberFormat="1" applyFont="1" applyFill="1" applyBorder="1" applyAlignment="1" applyProtection="1">
      <alignment vertical="top" wrapText="1"/>
    </xf>
    <xf numFmtId="0" fontId="4" fillId="18" borderId="1" xfId="0" applyFont="1" applyFill="1" applyBorder="1" applyAlignment="1">
      <alignment vertical="top" wrapText="1"/>
    </xf>
    <xf numFmtId="0" fontId="9" fillId="18" borderId="1" xfId="0" applyFont="1" applyFill="1" applyBorder="1" applyAlignment="1">
      <alignment vertical="top" wrapText="1"/>
    </xf>
    <xf numFmtId="0" fontId="7" fillId="20" borderId="1" xfId="0" applyFont="1" applyFill="1" applyBorder="1" applyAlignment="1">
      <alignment vertical="top"/>
    </xf>
    <xf numFmtId="0" fontId="15" fillId="20" borderId="1" xfId="0" quotePrefix="1" applyFont="1" applyFill="1" applyBorder="1" applyAlignment="1">
      <alignment horizontal="center" vertical="top"/>
    </xf>
    <xf numFmtId="0" fontId="15" fillId="20" borderId="1" xfId="0" applyFont="1" applyFill="1" applyBorder="1" applyAlignment="1">
      <alignment horizontal="center" vertical="top"/>
    </xf>
    <xf numFmtId="0" fontId="11" fillId="20" borderId="1" xfId="0" applyFont="1" applyFill="1" applyBorder="1" applyAlignment="1">
      <alignment vertical="top" wrapText="1"/>
    </xf>
    <xf numFmtId="0" fontId="11" fillId="20" borderId="1" xfId="0" applyFont="1" applyFill="1" applyBorder="1" applyAlignment="1">
      <alignment vertical="top"/>
    </xf>
    <xf numFmtId="0" fontId="11" fillId="20" borderId="1" xfId="0" applyFont="1" applyFill="1" applyBorder="1" applyAlignment="1">
      <alignment horizontal="center" vertical="top"/>
    </xf>
    <xf numFmtId="41" fontId="11" fillId="20" borderId="1" xfId="0" applyNumberFormat="1" applyFont="1" applyFill="1" applyBorder="1" applyAlignment="1">
      <alignment vertical="top"/>
    </xf>
    <xf numFmtId="41" fontId="11" fillId="20" borderId="1" xfId="1" applyFont="1" applyFill="1" applyBorder="1" applyAlignment="1">
      <alignment horizontal="center" vertical="top"/>
    </xf>
    <xf numFmtId="41" fontId="11" fillId="7" borderId="1" xfId="1" applyFont="1" applyFill="1" applyBorder="1" applyAlignment="1">
      <alignment horizontal="left" vertical="top" wrapText="1"/>
    </xf>
    <xf numFmtId="1" fontId="11" fillId="2" borderId="1" xfId="0" applyNumberFormat="1" applyFont="1" applyFill="1" applyBorder="1" applyAlignment="1">
      <alignment horizontal="center" vertical="top" wrapText="1"/>
    </xf>
    <xf numFmtId="41" fontId="11" fillId="13" borderId="1" xfId="1" applyNumberFormat="1" applyFont="1" applyFill="1" applyBorder="1" applyAlignment="1">
      <alignment horizontal="center" vertical="top"/>
    </xf>
    <xf numFmtId="41" fontId="11" fillId="4" borderId="1" xfId="1" applyNumberFormat="1" applyFont="1" applyFill="1" applyBorder="1" applyAlignment="1">
      <alignment horizontal="center" vertical="top"/>
    </xf>
    <xf numFmtId="0" fontId="13" fillId="3" borderId="1" xfId="0" applyFont="1" applyFill="1" applyBorder="1" applyAlignment="1">
      <alignment horizontal="center" vertical="center" wrapText="1"/>
    </xf>
    <xf numFmtId="0" fontId="13" fillId="3" borderId="1" xfId="0" quotePrefix="1" applyFont="1" applyFill="1" applyBorder="1" applyAlignment="1">
      <alignment horizontal="center" vertical="center" wrapText="1"/>
    </xf>
    <xf numFmtId="0" fontId="13" fillId="3" borderId="1" xfId="0" quotePrefix="1" applyFont="1" applyFill="1" applyBorder="1" applyAlignment="1">
      <alignment horizontal="center" vertical="center" wrapText="1"/>
    </xf>
    <xf numFmtId="0" fontId="0" fillId="0" borderId="1" xfId="0" applyBorder="1" applyAlignment="1">
      <alignment vertical="center" wrapText="1"/>
    </xf>
    <xf numFmtId="166" fontId="0" fillId="7" borderId="1" xfId="0" applyNumberFormat="1" applyFill="1" applyBorder="1" applyAlignment="1">
      <alignment horizontal="center" vertical="top" wrapText="1"/>
    </xf>
    <xf numFmtId="49" fontId="0" fillId="7" borderId="1" xfId="0" applyNumberFormat="1" applyFill="1" applyBorder="1" applyAlignment="1">
      <alignment horizontal="center" vertical="top" wrapText="1"/>
    </xf>
    <xf numFmtId="49" fontId="0" fillId="0" borderId="1" xfId="0" applyNumberFormat="1" applyBorder="1" applyAlignment="1">
      <alignment horizontal="center" vertical="top" wrapText="1"/>
    </xf>
    <xf numFmtId="0" fontId="0" fillId="0" borderId="1" xfId="0" applyBorder="1" applyAlignment="1">
      <alignment vertical="top" wrapText="1"/>
    </xf>
    <xf numFmtId="0" fontId="0" fillId="7" borderId="1" xfId="0" applyFill="1" applyBorder="1" applyAlignment="1">
      <alignment vertical="center" wrapText="1"/>
    </xf>
    <xf numFmtId="0" fontId="0" fillId="7" borderId="1" xfId="0" applyFill="1" applyBorder="1" applyAlignment="1">
      <alignment vertical="top" wrapText="1"/>
    </xf>
    <xf numFmtId="0" fontId="0" fillId="7" borderId="1" xfId="0" applyFill="1" applyBorder="1" applyAlignment="1">
      <alignment horizontal="left" vertical="top" wrapText="1"/>
    </xf>
    <xf numFmtId="9" fontId="11" fillId="7" borderId="1" xfId="0" applyNumberFormat="1" applyFont="1" applyFill="1" applyBorder="1" applyAlignment="1">
      <alignment horizontal="left" vertical="top" wrapText="1"/>
    </xf>
    <xf numFmtId="9" fontId="9" fillId="7" borderId="1" xfId="0" applyNumberFormat="1" applyFont="1" applyFill="1" applyBorder="1" applyAlignment="1">
      <alignment horizontal="left" vertical="top" wrapText="1"/>
    </xf>
    <xf numFmtId="41" fontId="9" fillId="7" borderId="1" xfId="1" applyNumberFormat="1" applyFont="1" applyFill="1" applyBorder="1" applyAlignment="1">
      <alignment horizontal="center" vertical="top"/>
    </xf>
    <xf numFmtId="0" fontId="13" fillId="3" borderId="1" xfId="0" applyFont="1" applyFill="1" applyBorder="1" applyAlignment="1">
      <alignment horizontal="center" vertical="center" wrapText="1"/>
    </xf>
    <xf numFmtId="0" fontId="13" fillId="3" borderId="1" xfId="0" quotePrefix="1" applyFont="1" applyFill="1" applyBorder="1" applyAlignment="1">
      <alignment horizontal="center" vertical="center" wrapText="1"/>
    </xf>
    <xf numFmtId="0" fontId="13" fillId="3" borderId="3" xfId="0" applyFont="1" applyFill="1" applyBorder="1" applyAlignment="1">
      <alignment horizontal="center" vertical="center" wrapText="1"/>
    </xf>
    <xf numFmtId="0" fontId="13" fillId="3" borderId="4" xfId="0" applyFont="1" applyFill="1" applyBorder="1" applyAlignment="1">
      <alignment horizontal="center" vertical="center" wrapText="1"/>
    </xf>
    <xf numFmtId="0" fontId="13" fillId="3" borderId="5" xfId="0" applyFont="1" applyFill="1" applyBorder="1" applyAlignment="1">
      <alignment horizontal="center" vertical="center" wrapText="1"/>
    </xf>
    <xf numFmtId="0" fontId="12" fillId="0" borderId="0" xfId="0" applyFont="1" applyAlignment="1">
      <alignment horizontal="center" vertical="center" wrapText="1"/>
    </xf>
    <xf numFmtId="0" fontId="4" fillId="0" borderId="0" xfId="0" applyFont="1" applyAlignment="1">
      <alignment horizontal="center"/>
    </xf>
    <xf numFmtId="0" fontId="13" fillId="0" borderId="0" xfId="0" applyFont="1" applyAlignment="1">
      <alignment horizontal="left"/>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cellXfs>
  <cellStyles count="7">
    <cellStyle name="Comma" xfId="6" builtinId="3"/>
    <cellStyle name="Comma [0]" xfId="1" builtinId="6"/>
    <cellStyle name="Normal" xfId="0" builtinId="0"/>
    <cellStyle name="Normal 11" xfId="3"/>
    <cellStyle name="Normal 5 2" xfId="5"/>
    <cellStyle name="Normal 7" xfId="4"/>
    <cellStyle name="Percent" xfId="2" builtinId="5"/>
  </cellStyles>
  <dxfs count="0"/>
  <tableStyles count="0" defaultTableStyle="TableStyleMedium2" defaultPivotStyle="PivotStyleLight16"/>
  <colors>
    <mruColors>
      <color rgb="FFCC99FF"/>
      <color rgb="FFCCCC00"/>
      <color rgb="FFCC00FF"/>
      <color rgb="FF33CCCC"/>
      <color rgb="FF9966FF"/>
      <color rgb="FFCC9900"/>
      <color rgb="FFFF9933"/>
      <color rgb="FFCCECFF"/>
      <color rgb="FFFF0066"/>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17</xdr:col>
      <xdr:colOff>0</xdr:colOff>
      <xdr:row>68</xdr:row>
      <xdr:rowOff>0</xdr:rowOff>
    </xdr:from>
    <xdr:to>
      <xdr:col>21</xdr:col>
      <xdr:colOff>774178</xdr:colOff>
      <xdr:row>83</xdr:row>
      <xdr:rowOff>156279</xdr:rowOff>
    </xdr:to>
    <xdr:sp macro="" textlink="">
      <xdr:nvSpPr>
        <xdr:cNvPr id="3" name="TextBox 2">
          <a:extLst>
            <a:ext uri="{FF2B5EF4-FFF2-40B4-BE49-F238E27FC236}">
              <a16:creationId xmlns:a16="http://schemas.microsoft.com/office/drawing/2014/main" xmlns="" id="{00000000-0008-0000-0300-000003000000}"/>
            </a:ext>
          </a:extLst>
        </xdr:cNvPr>
        <xdr:cNvSpPr txBox="1"/>
      </xdr:nvSpPr>
      <xdr:spPr>
        <a:xfrm>
          <a:off x="14864366" y="198857852"/>
          <a:ext cx="4584178" cy="297353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600" b="0" i="0" u="none" strike="noStrike">
              <a:solidFill>
                <a:schemeClr val="dk1"/>
              </a:solidFill>
              <a:latin typeface="+mn-lt"/>
              <a:ea typeface="+mn-ea"/>
              <a:cs typeface="+mn-cs"/>
            </a:rPr>
            <a:t>Mojokerto,                                2021</a:t>
          </a:r>
        </a:p>
        <a:p>
          <a:pPr algn="ctr"/>
          <a:endParaRPr lang="en-US" sz="1600" b="0" i="0" u="none" strike="noStrike">
            <a:solidFill>
              <a:schemeClr val="dk1"/>
            </a:solidFill>
            <a:latin typeface="+mn-lt"/>
            <a:ea typeface="+mn-ea"/>
            <a:cs typeface="+mn-cs"/>
          </a:endParaRPr>
        </a:p>
        <a:p>
          <a:pPr algn="ctr"/>
          <a:r>
            <a:rPr lang="en-US" sz="1600" b="0" i="0" u="none" strike="noStrike">
              <a:solidFill>
                <a:schemeClr val="dk1"/>
              </a:solidFill>
              <a:latin typeface="+mn-lt"/>
              <a:ea typeface="+mn-ea"/>
              <a:cs typeface="+mn-cs"/>
            </a:rPr>
            <a:t>KEPALA DINAS SOSIAL</a:t>
          </a:r>
        </a:p>
        <a:p>
          <a:pPr algn="ctr"/>
          <a:r>
            <a:rPr lang="en-US" sz="1600" b="0" i="0" u="none" strike="noStrike">
              <a:solidFill>
                <a:schemeClr val="dk1"/>
              </a:solidFill>
              <a:latin typeface="+mn-lt"/>
              <a:ea typeface="+mn-ea"/>
              <a:cs typeface="+mn-cs"/>
            </a:rPr>
            <a:t>KABUPATEN MOJOKERTO</a:t>
          </a:r>
        </a:p>
        <a:p>
          <a:pPr algn="ctr"/>
          <a:endParaRPr lang="en-US" sz="1600" b="0" i="0" u="none" strike="noStrike">
            <a:solidFill>
              <a:schemeClr val="dk1"/>
            </a:solidFill>
            <a:latin typeface="+mn-lt"/>
            <a:ea typeface="+mn-ea"/>
            <a:cs typeface="+mn-cs"/>
          </a:endParaRPr>
        </a:p>
        <a:p>
          <a:pPr algn="ctr"/>
          <a:endParaRPr lang="en-US" sz="1600" b="0" i="0" u="none" strike="noStrike">
            <a:solidFill>
              <a:schemeClr val="dk1"/>
            </a:solidFill>
            <a:latin typeface="+mn-lt"/>
            <a:ea typeface="+mn-ea"/>
            <a:cs typeface="+mn-cs"/>
          </a:endParaRPr>
        </a:p>
        <a:p>
          <a:pPr algn="ctr"/>
          <a:endParaRPr lang="en-US" sz="1600" b="0" i="0" u="none" strike="noStrike">
            <a:solidFill>
              <a:schemeClr val="dk1"/>
            </a:solidFill>
            <a:latin typeface="+mn-lt"/>
            <a:ea typeface="+mn-ea"/>
            <a:cs typeface="+mn-cs"/>
          </a:endParaRPr>
        </a:p>
        <a:p>
          <a:pPr algn="ctr"/>
          <a:endParaRPr lang="en-US" sz="1600" b="0" i="0" u="none" strike="noStrike">
            <a:solidFill>
              <a:schemeClr val="dk1"/>
            </a:solidFill>
            <a:latin typeface="+mn-lt"/>
            <a:ea typeface="+mn-ea"/>
            <a:cs typeface="+mn-cs"/>
          </a:endParaRPr>
        </a:p>
        <a:p>
          <a:pPr algn="ctr"/>
          <a:r>
            <a:rPr lang="en-US" sz="1600" b="1" i="0" u="sng" strike="noStrike">
              <a:solidFill>
                <a:schemeClr val="dk1"/>
              </a:solidFill>
              <a:latin typeface="+mn-lt"/>
              <a:ea typeface="+mn-ea"/>
              <a:cs typeface="+mn-cs"/>
            </a:rPr>
            <a:t>LUDFI ARIYONO, A.P., S.Sos., M.Si.</a:t>
          </a:r>
        </a:p>
        <a:p>
          <a:pPr algn="ctr"/>
          <a:r>
            <a:rPr lang="en-US" sz="1600" b="0" i="0" u="none" strike="noStrike">
              <a:solidFill>
                <a:schemeClr val="dk1"/>
              </a:solidFill>
              <a:latin typeface="+mn-lt"/>
              <a:ea typeface="+mn-ea"/>
              <a:cs typeface="+mn-cs"/>
            </a:rPr>
            <a:t>Pembina Utama Muda</a:t>
          </a:r>
          <a:r>
            <a:rPr lang="en-US" sz="1600"/>
            <a:t> </a:t>
          </a:r>
        </a:p>
        <a:p>
          <a:pPr algn="ctr"/>
          <a:r>
            <a:rPr lang="en-US" sz="1600" b="0" i="0" u="none" strike="noStrike">
              <a:solidFill>
                <a:schemeClr val="dk1"/>
              </a:solidFill>
              <a:latin typeface="+mn-lt"/>
              <a:ea typeface="+mn-ea"/>
              <a:cs typeface="+mn-cs"/>
            </a:rPr>
            <a:t>NIP. 19741029 199412 1 001</a:t>
          </a:r>
          <a:r>
            <a:rPr lang="en-US" sz="1600"/>
            <a:t>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17</xdr:col>
      <xdr:colOff>0</xdr:colOff>
      <xdr:row>69</xdr:row>
      <xdr:rowOff>0</xdr:rowOff>
    </xdr:from>
    <xdr:to>
      <xdr:col>21</xdr:col>
      <xdr:colOff>774178</xdr:colOff>
      <xdr:row>84</xdr:row>
      <xdr:rowOff>156279</xdr:rowOff>
    </xdr:to>
    <xdr:sp macro="" textlink="">
      <xdr:nvSpPr>
        <xdr:cNvPr id="2" name="TextBox 1">
          <a:extLst>
            <a:ext uri="{FF2B5EF4-FFF2-40B4-BE49-F238E27FC236}">
              <a16:creationId xmlns:a16="http://schemas.microsoft.com/office/drawing/2014/main" xmlns="" id="{F96DC9B7-8712-4A2E-BC22-3FA912E7F99F}"/>
            </a:ext>
          </a:extLst>
        </xdr:cNvPr>
        <xdr:cNvSpPr txBox="1"/>
      </xdr:nvSpPr>
      <xdr:spPr>
        <a:xfrm>
          <a:off x="16040100" y="80886300"/>
          <a:ext cx="5793853" cy="301377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600" b="0" i="0" u="none" strike="noStrike">
              <a:solidFill>
                <a:schemeClr val="dk1"/>
              </a:solidFill>
              <a:latin typeface="+mn-lt"/>
              <a:ea typeface="+mn-ea"/>
              <a:cs typeface="+mn-cs"/>
            </a:rPr>
            <a:t>Mojokerto,                                2022</a:t>
          </a:r>
        </a:p>
        <a:p>
          <a:pPr algn="ctr"/>
          <a:endParaRPr lang="en-US" sz="1600" b="0" i="0" u="none" strike="noStrike">
            <a:solidFill>
              <a:schemeClr val="dk1"/>
            </a:solidFill>
            <a:latin typeface="+mn-lt"/>
            <a:ea typeface="+mn-ea"/>
            <a:cs typeface="+mn-cs"/>
          </a:endParaRPr>
        </a:p>
        <a:p>
          <a:pPr algn="ctr"/>
          <a:r>
            <a:rPr lang="en-US" sz="1600" b="0" i="0" u="none" strike="noStrike">
              <a:solidFill>
                <a:schemeClr val="dk1"/>
              </a:solidFill>
              <a:latin typeface="+mn-lt"/>
              <a:ea typeface="+mn-ea"/>
              <a:cs typeface="+mn-cs"/>
            </a:rPr>
            <a:t>KEPALA DINAS SOSIAL</a:t>
          </a:r>
        </a:p>
        <a:p>
          <a:pPr algn="ctr"/>
          <a:r>
            <a:rPr lang="en-US" sz="1600" b="0" i="0" u="none" strike="noStrike">
              <a:solidFill>
                <a:schemeClr val="dk1"/>
              </a:solidFill>
              <a:latin typeface="+mn-lt"/>
              <a:ea typeface="+mn-ea"/>
              <a:cs typeface="+mn-cs"/>
            </a:rPr>
            <a:t>KABUPATEN MOJOKERTO</a:t>
          </a:r>
        </a:p>
        <a:p>
          <a:pPr algn="ctr"/>
          <a:endParaRPr lang="en-US" sz="1600" b="0" i="0" u="none" strike="noStrike">
            <a:solidFill>
              <a:schemeClr val="dk1"/>
            </a:solidFill>
            <a:latin typeface="+mn-lt"/>
            <a:ea typeface="+mn-ea"/>
            <a:cs typeface="+mn-cs"/>
          </a:endParaRPr>
        </a:p>
        <a:p>
          <a:pPr algn="ctr"/>
          <a:endParaRPr lang="en-US" sz="1600" b="0" i="0" u="none" strike="noStrike">
            <a:solidFill>
              <a:schemeClr val="dk1"/>
            </a:solidFill>
            <a:latin typeface="+mn-lt"/>
            <a:ea typeface="+mn-ea"/>
            <a:cs typeface="+mn-cs"/>
          </a:endParaRPr>
        </a:p>
        <a:p>
          <a:pPr algn="ctr"/>
          <a:endParaRPr lang="en-US" sz="1600" b="0" i="0" u="none" strike="noStrike">
            <a:solidFill>
              <a:schemeClr val="dk1"/>
            </a:solidFill>
            <a:latin typeface="+mn-lt"/>
            <a:ea typeface="+mn-ea"/>
            <a:cs typeface="+mn-cs"/>
          </a:endParaRPr>
        </a:p>
        <a:p>
          <a:pPr algn="ctr"/>
          <a:endParaRPr lang="en-US" sz="1600" b="0" i="0" u="none" strike="noStrike">
            <a:solidFill>
              <a:schemeClr val="dk1"/>
            </a:solidFill>
            <a:latin typeface="+mn-lt"/>
            <a:ea typeface="+mn-ea"/>
            <a:cs typeface="+mn-cs"/>
          </a:endParaRPr>
        </a:p>
        <a:p>
          <a:pPr algn="ctr"/>
          <a:r>
            <a:rPr lang="en-US" sz="1600" b="1" i="0" u="sng" strike="noStrike">
              <a:solidFill>
                <a:schemeClr val="dk1"/>
              </a:solidFill>
              <a:latin typeface="+mn-lt"/>
              <a:ea typeface="+mn-ea"/>
              <a:cs typeface="+mn-cs"/>
            </a:rPr>
            <a:t>TRY RAHARJO MURDIANTO, S.STP., M. AP.</a:t>
          </a:r>
        </a:p>
        <a:p>
          <a:pPr algn="ctr"/>
          <a:r>
            <a:rPr lang="en-US" sz="1600" b="0" i="0" u="none" strike="noStrike">
              <a:solidFill>
                <a:schemeClr val="dk1"/>
              </a:solidFill>
              <a:latin typeface="+mn-lt"/>
              <a:ea typeface="+mn-ea"/>
              <a:cs typeface="+mn-cs"/>
            </a:rPr>
            <a:t>Pembina</a:t>
          </a:r>
          <a:r>
            <a:rPr lang="en-US" sz="1600"/>
            <a:t> </a:t>
          </a:r>
        </a:p>
        <a:p>
          <a:pPr algn="ctr"/>
          <a:r>
            <a:rPr lang="en-US" sz="1600" b="0" i="0" u="none" strike="noStrike">
              <a:solidFill>
                <a:schemeClr val="dk1"/>
              </a:solidFill>
              <a:latin typeface="+mn-lt"/>
              <a:ea typeface="+mn-ea"/>
              <a:cs typeface="+mn-cs"/>
            </a:rPr>
            <a:t>NIP. 19870519 200602 1 002</a:t>
          </a:r>
          <a:r>
            <a:rPr lang="en-US" sz="1600"/>
            <a:t> </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18</xdr:col>
      <xdr:colOff>495300</xdr:colOff>
      <xdr:row>73</xdr:row>
      <xdr:rowOff>0</xdr:rowOff>
    </xdr:from>
    <xdr:to>
      <xdr:col>22</xdr:col>
      <xdr:colOff>863600</xdr:colOff>
      <xdr:row>88</xdr:row>
      <xdr:rowOff>156279</xdr:rowOff>
    </xdr:to>
    <xdr:sp macro="" textlink="">
      <xdr:nvSpPr>
        <xdr:cNvPr id="2" name="TextBox 1">
          <a:extLst>
            <a:ext uri="{FF2B5EF4-FFF2-40B4-BE49-F238E27FC236}">
              <a16:creationId xmlns:a16="http://schemas.microsoft.com/office/drawing/2014/main" xmlns="" id="{F96DC9B7-8712-4A2E-BC22-3FA912E7F99F}"/>
            </a:ext>
          </a:extLst>
        </xdr:cNvPr>
        <xdr:cNvSpPr txBox="1"/>
      </xdr:nvSpPr>
      <xdr:spPr>
        <a:xfrm>
          <a:off x="18059400" y="101650800"/>
          <a:ext cx="5499100" cy="301377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600" b="0" i="0" u="none" strike="noStrike">
              <a:solidFill>
                <a:schemeClr val="dk1"/>
              </a:solidFill>
              <a:latin typeface="+mn-lt"/>
              <a:ea typeface="+mn-ea"/>
              <a:cs typeface="+mn-cs"/>
            </a:rPr>
            <a:t>Mojokerto,           September  2022</a:t>
          </a:r>
        </a:p>
        <a:p>
          <a:pPr algn="ctr"/>
          <a:endParaRPr lang="en-US" sz="1600" b="0" i="0" u="none" strike="noStrike">
            <a:solidFill>
              <a:schemeClr val="dk1"/>
            </a:solidFill>
            <a:latin typeface="+mn-lt"/>
            <a:ea typeface="+mn-ea"/>
            <a:cs typeface="+mn-cs"/>
          </a:endParaRPr>
        </a:p>
        <a:p>
          <a:pPr algn="ctr"/>
          <a:r>
            <a:rPr lang="en-US" sz="1600" b="0" i="0" u="none" strike="noStrike">
              <a:solidFill>
                <a:schemeClr val="dk1"/>
              </a:solidFill>
              <a:latin typeface="+mn-lt"/>
              <a:ea typeface="+mn-ea"/>
              <a:cs typeface="+mn-cs"/>
            </a:rPr>
            <a:t>KEPALA DINAS SOSIAL</a:t>
          </a:r>
        </a:p>
        <a:p>
          <a:pPr algn="ctr"/>
          <a:r>
            <a:rPr lang="en-US" sz="1600" b="0" i="0" u="none" strike="noStrike">
              <a:solidFill>
                <a:schemeClr val="dk1"/>
              </a:solidFill>
              <a:latin typeface="+mn-lt"/>
              <a:ea typeface="+mn-ea"/>
              <a:cs typeface="+mn-cs"/>
            </a:rPr>
            <a:t>KABUPATEN MOJOKERTO</a:t>
          </a:r>
        </a:p>
        <a:p>
          <a:pPr algn="ctr"/>
          <a:endParaRPr lang="en-US" sz="1600" b="0" i="0" u="none" strike="noStrike">
            <a:solidFill>
              <a:schemeClr val="dk1"/>
            </a:solidFill>
            <a:latin typeface="+mn-lt"/>
            <a:ea typeface="+mn-ea"/>
            <a:cs typeface="+mn-cs"/>
          </a:endParaRPr>
        </a:p>
        <a:p>
          <a:pPr algn="ctr"/>
          <a:endParaRPr lang="en-US" sz="1600" b="0" i="0" u="none" strike="noStrike">
            <a:solidFill>
              <a:schemeClr val="dk1"/>
            </a:solidFill>
            <a:latin typeface="+mn-lt"/>
            <a:ea typeface="+mn-ea"/>
            <a:cs typeface="+mn-cs"/>
          </a:endParaRPr>
        </a:p>
        <a:p>
          <a:pPr algn="ctr"/>
          <a:endParaRPr lang="en-US" sz="1600" b="0" i="0" u="none" strike="noStrike">
            <a:solidFill>
              <a:schemeClr val="dk1"/>
            </a:solidFill>
            <a:latin typeface="+mn-lt"/>
            <a:ea typeface="+mn-ea"/>
            <a:cs typeface="+mn-cs"/>
          </a:endParaRPr>
        </a:p>
        <a:p>
          <a:pPr algn="ctr"/>
          <a:endParaRPr lang="en-US" sz="1600" b="0" i="0" u="none" strike="noStrike">
            <a:solidFill>
              <a:schemeClr val="dk1"/>
            </a:solidFill>
            <a:latin typeface="+mn-lt"/>
            <a:ea typeface="+mn-ea"/>
            <a:cs typeface="+mn-cs"/>
          </a:endParaRPr>
        </a:p>
        <a:p>
          <a:pPr algn="ctr"/>
          <a:r>
            <a:rPr lang="en-US" sz="1600" b="1" i="0" u="sng" strike="noStrike">
              <a:solidFill>
                <a:schemeClr val="dk1"/>
              </a:solidFill>
              <a:latin typeface="+mn-lt"/>
              <a:ea typeface="+mn-ea"/>
              <a:cs typeface="+mn-cs"/>
            </a:rPr>
            <a:t>TRY RAHARJO MURDIANTO, S.STP., M. AP.</a:t>
          </a:r>
        </a:p>
        <a:p>
          <a:pPr algn="ctr"/>
          <a:r>
            <a:rPr lang="en-US" sz="1600" b="0" i="0" u="none" strike="noStrike">
              <a:solidFill>
                <a:schemeClr val="dk1"/>
              </a:solidFill>
              <a:latin typeface="+mn-lt"/>
              <a:ea typeface="+mn-ea"/>
              <a:cs typeface="+mn-cs"/>
            </a:rPr>
            <a:t>Pembina</a:t>
          </a:r>
          <a:r>
            <a:rPr lang="en-US" sz="1600"/>
            <a:t> </a:t>
          </a:r>
        </a:p>
        <a:p>
          <a:pPr algn="ctr"/>
          <a:r>
            <a:rPr lang="en-US" sz="1600" b="0" i="0" u="none" strike="noStrike">
              <a:solidFill>
                <a:schemeClr val="dk1"/>
              </a:solidFill>
              <a:latin typeface="+mn-lt"/>
              <a:ea typeface="+mn-ea"/>
              <a:cs typeface="+mn-cs"/>
            </a:rPr>
            <a:t>NIP. 19870519 200602 1 002</a:t>
          </a:r>
          <a:r>
            <a:rPr lang="en-US" sz="1600"/>
            <a:t> </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21</xdr:col>
      <xdr:colOff>495300</xdr:colOff>
      <xdr:row>99</xdr:row>
      <xdr:rowOff>0</xdr:rowOff>
    </xdr:from>
    <xdr:to>
      <xdr:col>25</xdr:col>
      <xdr:colOff>863600</xdr:colOff>
      <xdr:row>114</xdr:row>
      <xdr:rowOff>156279</xdr:rowOff>
    </xdr:to>
    <xdr:sp macro="" textlink="">
      <xdr:nvSpPr>
        <xdr:cNvPr id="2" name="TextBox 1">
          <a:extLst>
            <a:ext uri="{FF2B5EF4-FFF2-40B4-BE49-F238E27FC236}">
              <a16:creationId xmlns:a16="http://schemas.microsoft.com/office/drawing/2014/main" xmlns="" id="{F96DC9B7-8712-4A2E-BC22-3FA912E7F99F}"/>
            </a:ext>
          </a:extLst>
        </xdr:cNvPr>
        <xdr:cNvSpPr txBox="1"/>
      </xdr:nvSpPr>
      <xdr:spPr>
        <a:xfrm>
          <a:off x="18059400" y="103660575"/>
          <a:ext cx="5502275" cy="301377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n-US" sz="1600" b="0" i="0" u="none" strike="noStrike">
              <a:solidFill>
                <a:schemeClr val="dk1"/>
              </a:solidFill>
              <a:latin typeface="+mn-lt"/>
              <a:ea typeface="+mn-ea"/>
              <a:cs typeface="+mn-cs"/>
            </a:rPr>
            <a:t>Mojokerto,           September  2022</a:t>
          </a:r>
        </a:p>
        <a:p>
          <a:pPr algn="ctr"/>
          <a:endParaRPr lang="en-US" sz="1600" b="0" i="0" u="none" strike="noStrike">
            <a:solidFill>
              <a:schemeClr val="dk1"/>
            </a:solidFill>
            <a:latin typeface="+mn-lt"/>
            <a:ea typeface="+mn-ea"/>
            <a:cs typeface="+mn-cs"/>
          </a:endParaRPr>
        </a:p>
        <a:p>
          <a:pPr algn="ctr"/>
          <a:r>
            <a:rPr lang="en-US" sz="1600" b="0" i="0" u="none" strike="noStrike">
              <a:solidFill>
                <a:schemeClr val="dk1"/>
              </a:solidFill>
              <a:latin typeface="+mn-lt"/>
              <a:ea typeface="+mn-ea"/>
              <a:cs typeface="+mn-cs"/>
            </a:rPr>
            <a:t>KEPALA DINAS SOSIAL</a:t>
          </a:r>
        </a:p>
        <a:p>
          <a:pPr algn="ctr"/>
          <a:r>
            <a:rPr lang="en-US" sz="1600" b="0" i="0" u="none" strike="noStrike">
              <a:solidFill>
                <a:schemeClr val="dk1"/>
              </a:solidFill>
              <a:latin typeface="+mn-lt"/>
              <a:ea typeface="+mn-ea"/>
              <a:cs typeface="+mn-cs"/>
            </a:rPr>
            <a:t>KABUPATEN MOJOKERTO</a:t>
          </a:r>
        </a:p>
        <a:p>
          <a:pPr algn="ctr"/>
          <a:endParaRPr lang="en-US" sz="1600" b="0" i="0" u="none" strike="noStrike">
            <a:solidFill>
              <a:schemeClr val="dk1"/>
            </a:solidFill>
            <a:latin typeface="+mn-lt"/>
            <a:ea typeface="+mn-ea"/>
            <a:cs typeface="+mn-cs"/>
          </a:endParaRPr>
        </a:p>
        <a:p>
          <a:pPr algn="ctr"/>
          <a:endParaRPr lang="en-US" sz="1600" b="0" i="0" u="none" strike="noStrike">
            <a:solidFill>
              <a:schemeClr val="dk1"/>
            </a:solidFill>
            <a:latin typeface="+mn-lt"/>
            <a:ea typeface="+mn-ea"/>
            <a:cs typeface="+mn-cs"/>
          </a:endParaRPr>
        </a:p>
        <a:p>
          <a:pPr algn="ctr"/>
          <a:endParaRPr lang="en-US" sz="1600" b="0" i="0" u="none" strike="noStrike">
            <a:solidFill>
              <a:schemeClr val="dk1"/>
            </a:solidFill>
            <a:latin typeface="+mn-lt"/>
            <a:ea typeface="+mn-ea"/>
            <a:cs typeface="+mn-cs"/>
          </a:endParaRPr>
        </a:p>
        <a:p>
          <a:pPr algn="ctr"/>
          <a:endParaRPr lang="en-US" sz="1600" b="0" i="0" u="none" strike="noStrike">
            <a:solidFill>
              <a:schemeClr val="dk1"/>
            </a:solidFill>
            <a:latin typeface="+mn-lt"/>
            <a:ea typeface="+mn-ea"/>
            <a:cs typeface="+mn-cs"/>
          </a:endParaRPr>
        </a:p>
        <a:p>
          <a:pPr algn="ctr"/>
          <a:r>
            <a:rPr lang="en-US" sz="1600" b="1" i="0" u="sng" strike="noStrike">
              <a:solidFill>
                <a:schemeClr val="dk1"/>
              </a:solidFill>
              <a:latin typeface="+mn-lt"/>
              <a:ea typeface="+mn-ea"/>
              <a:cs typeface="+mn-cs"/>
            </a:rPr>
            <a:t>TRY RAHARJO MURDIANTO, S.STP., M. AP.</a:t>
          </a:r>
        </a:p>
        <a:p>
          <a:pPr algn="ctr"/>
          <a:r>
            <a:rPr lang="en-US" sz="1600" b="0" i="0" u="none" strike="noStrike">
              <a:solidFill>
                <a:schemeClr val="dk1"/>
              </a:solidFill>
              <a:latin typeface="+mn-lt"/>
              <a:ea typeface="+mn-ea"/>
              <a:cs typeface="+mn-cs"/>
            </a:rPr>
            <a:t>Pembina</a:t>
          </a:r>
          <a:r>
            <a:rPr lang="en-US" sz="1600"/>
            <a:t> </a:t>
          </a:r>
        </a:p>
        <a:p>
          <a:pPr algn="ctr"/>
          <a:r>
            <a:rPr lang="en-US" sz="1600" b="0" i="0" u="none" strike="noStrike">
              <a:solidFill>
                <a:schemeClr val="dk1"/>
              </a:solidFill>
              <a:latin typeface="+mn-lt"/>
              <a:ea typeface="+mn-ea"/>
              <a:cs typeface="+mn-cs"/>
            </a:rPr>
            <a:t>NIP. 19870519 200602 1 002</a:t>
          </a:r>
          <a:r>
            <a:rPr lang="en-US" sz="1600"/>
            <a:t> </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INSOS%202023/New%20folder%20(2)/Maping%202024%20(PR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MAP 2024"/>
      <sheetName val="SESUAI PAGU "/>
      <sheetName val="Sheet2"/>
    </sheetNames>
    <sheetDataSet>
      <sheetData sheetId="0">
        <row r="91">
          <cell r="A91">
            <v>1</v>
          </cell>
          <cell r="B91" t="str">
            <v>06</v>
          </cell>
          <cell r="C91" t="str">
            <v>04</v>
          </cell>
          <cell r="D91" t="str">
            <v>2.02</v>
          </cell>
          <cell r="E91" t="str">
            <v>11</v>
          </cell>
          <cell r="F91" t="str">
            <v>Pemberian Pelayanan Penelusuran Keluarga</v>
          </cell>
        </row>
        <row r="97">
          <cell r="H97" t="str">
            <v xml:space="preserve">Jumlah Anak - Anak Terlantar yang Dijangkau Kewenangan Kabupaten/Kota </v>
          </cell>
        </row>
        <row r="99">
          <cell r="H99" t="str">
            <v xml:space="preserve">Jumlah Anak Terlantar yang Terpantau dan Terpelihara Kewenangan Kabupaten/Kota </v>
          </cell>
        </row>
        <row r="110">
          <cell r="F110" t="str">
            <v xml:space="preserve">Penanganan Khusus bagi Kelompok Rentan </v>
          </cell>
        </row>
      </sheetData>
      <sheetData sheetId="1"/>
      <sheetData sheetId="2"/>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349"/>
  <sheetViews>
    <sheetView view="pageBreakPreview" topLeftCell="A4" zoomScale="80" zoomScaleNormal="71" zoomScaleSheetLayoutView="80" workbookViewId="0">
      <pane ySplit="6" topLeftCell="A10" activePane="bottomLeft" state="frozen"/>
      <selection activeCell="A4" sqref="A4"/>
      <selection pane="bottomLeft" activeCell="H13" sqref="H13"/>
    </sheetView>
  </sheetViews>
  <sheetFormatPr defaultRowHeight="15" x14ac:dyDescent="0.25"/>
  <cols>
    <col min="1" max="2" width="17.42578125" customWidth="1"/>
    <col min="3" max="3" width="2.85546875" customWidth="1"/>
    <col min="4" max="5" width="4" customWidth="1"/>
    <col min="6" max="6" width="5" customWidth="1"/>
    <col min="7" max="7" width="4" customWidth="1"/>
    <col min="8" max="8" width="23" customWidth="1"/>
    <col min="9" max="9" width="18.5703125" customWidth="1"/>
    <col min="10" max="10" width="15.5703125" customWidth="1"/>
    <col min="11" max="11" width="13.5703125" customWidth="1"/>
    <col min="12" max="12" width="24.5703125" customWidth="1"/>
    <col min="13" max="13" width="13.7109375" customWidth="1"/>
    <col min="14" max="14" width="24.42578125" customWidth="1"/>
    <col min="15" max="15" width="13.7109375" customWidth="1"/>
    <col min="16" max="16" width="25" customWidth="1"/>
    <col min="17" max="17" width="13.7109375" customWidth="1"/>
    <col min="18" max="18" width="23.85546875" customWidth="1"/>
    <col min="19" max="19" width="13.5703125" customWidth="1"/>
    <col min="20" max="20" width="24.140625" customWidth="1"/>
    <col min="21" max="21" width="13.7109375" customWidth="1"/>
    <col min="22" max="22" width="24.140625" customWidth="1"/>
    <col min="23" max="23" width="16.5703125" customWidth="1"/>
    <col min="24" max="24" width="14.42578125" customWidth="1"/>
  </cols>
  <sheetData>
    <row r="1" spans="1:27" ht="75" customHeight="1" x14ac:dyDescent="0.25">
      <c r="B1" s="349" t="s">
        <v>32</v>
      </c>
      <c r="C1" s="349"/>
      <c r="D1" s="349"/>
      <c r="E1" s="349"/>
      <c r="F1" s="349"/>
      <c r="G1" s="349"/>
      <c r="H1" s="349"/>
      <c r="I1" s="349"/>
      <c r="J1" s="349"/>
      <c r="K1" s="349"/>
      <c r="L1" s="349"/>
      <c r="M1" s="349"/>
      <c r="N1" s="349"/>
      <c r="O1" s="349"/>
      <c r="P1" s="349"/>
      <c r="Q1" s="349"/>
      <c r="R1" s="349"/>
      <c r="S1" s="349"/>
      <c r="T1" s="349"/>
      <c r="U1" s="349"/>
      <c r="V1" s="349"/>
      <c r="W1" s="349"/>
      <c r="X1" s="349"/>
    </row>
    <row r="2" spans="1:27" x14ac:dyDescent="0.25">
      <c r="C2" s="350"/>
      <c r="D2" s="350"/>
      <c r="E2" s="350"/>
      <c r="F2" s="350"/>
      <c r="G2" s="350"/>
      <c r="H2" s="350"/>
      <c r="I2" s="350"/>
      <c r="J2" s="350"/>
      <c r="K2" s="350"/>
      <c r="L2" s="350"/>
      <c r="M2" s="350"/>
      <c r="N2" s="350"/>
      <c r="O2" s="350"/>
      <c r="P2" s="350"/>
      <c r="Q2" s="350"/>
      <c r="R2" s="350"/>
      <c r="S2" s="350"/>
      <c r="T2" s="350"/>
      <c r="U2" s="350"/>
      <c r="V2" s="350"/>
      <c r="W2" s="350"/>
      <c r="X2" s="350"/>
    </row>
    <row r="3" spans="1:27" x14ac:dyDescent="0.25">
      <c r="C3" s="1"/>
      <c r="D3" s="1"/>
      <c r="E3" s="1"/>
      <c r="F3" s="1"/>
      <c r="G3" s="1"/>
      <c r="H3" s="1"/>
      <c r="I3" s="1"/>
      <c r="J3" s="1"/>
      <c r="K3" s="1"/>
      <c r="L3" s="1"/>
      <c r="M3" s="1"/>
      <c r="N3" s="1"/>
      <c r="O3" s="1"/>
      <c r="P3" s="1"/>
      <c r="Q3" s="1"/>
      <c r="R3" s="1"/>
      <c r="S3" s="1"/>
      <c r="T3" s="1"/>
      <c r="U3" s="1"/>
      <c r="V3" s="1"/>
      <c r="W3" s="1"/>
    </row>
    <row r="4" spans="1:27" ht="15.75" x14ac:dyDescent="0.25">
      <c r="A4" s="351" t="s">
        <v>0</v>
      </c>
      <c r="B4" s="351"/>
      <c r="C4" s="6" t="s">
        <v>75</v>
      </c>
      <c r="D4" s="6"/>
      <c r="E4" s="6"/>
      <c r="F4" s="6"/>
      <c r="G4" s="6"/>
      <c r="H4" s="6"/>
      <c r="I4" s="6"/>
      <c r="J4" s="1"/>
      <c r="K4" s="1"/>
      <c r="L4" s="1"/>
      <c r="M4" s="1"/>
      <c r="N4" s="1"/>
      <c r="O4" s="1"/>
      <c r="P4" s="1"/>
      <c r="Q4" s="1"/>
      <c r="R4" s="1"/>
      <c r="S4" s="1"/>
      <c r="T4" s="1"/>
      <c r="U4" s="1"/>
      <c r="V4" s="1"/>
      <c r="W4" s="1"/>
    </row>
    <row r="5" spans="1:27" ht="15.75" x14ac:dyDescent="0.25">
      <c r="A5" s="351" t="s">
        <v>1</v>
      </c>
      <c r="B5" s="351"/>
      <c r="C5" s="6" t="s">
        <v>75</v>
      </c>
      <c r="D5" s="6"/>
      <c r="E5" s="6"/>
      <c r="F5" s="6"/>
      <c r="G5" s="6"/>
      <c r="H5" s="6"/>
      <c r="I5" s="6"/>
      <c r="J5" s="1"/>
      <c r="K5" s="1"/>
      <c r="L5" s="1"/>
      <c r="M5" s="1"/>
      <c r="N5" s="1"/>
      <c r="O5" s="1"/>
      <c r="P5" s="1"/>
      <c r="Q5" s="1"/>
      <c r="R5" s="1"/>
      <c r="S5" s="1"/>
      <c r="T5" s="1"/>
      <c r="U5" s="1"/>
      <c r="V5" s="1"/>
      <c r="W5" s="1"/>
    </row>
    <row r="6" spans="1:27" x14ac:dyDescent="0.25">
      <c r="C6" s="1"/>
      <c r="D6" s="1"/>
      <c r="E6" s="1"/>
      <c r="F6" s="1"/>
      <c r="G6" s="1"/>
      <c r="H6" s="1"/>
      <c r="I6" s="1"/>
      <c r="J6" s="1"/>
      <c r="K6" s="1"/>
      <c r="L6" s="1"/>
      <c r="M6" s="1"/>
      <c r="N6" s="1"/>
      <c r="O6" s="1"/>
      <c r="P6" s="1"/>
      <c r="Q6" s="1"/>
      <c r="R6" s="1"/>
      <c r="S6" s="1"/>
      <c r="T6" s="1"/>
      <c r="U6" s="1"/>
      <c r="V6" s="1"/>
      <c r="W6" s="1"/>
    </row>
    <row r="7" spans="1:27" ht="70.5" customHeight="1" x14ac:dyDescent="0.25">
      <c r="A7" s="344" t="s">
        <v>25</v>
      </c>
      <c r="B7" s="344" t="s">
        <v>26</v>
      </c>
      <c r="C7" s="344" t="s">
        <v>27</v>
      </c>
      <c r="D7" s="344"/>
      <c r="E7" s="344"/>
      <c r="F7" s="344"/>
      <c r="G7" s="344"/>
      <c r="H7" s="344" t="s">
        <v>76</v>
      </c>
      <c r="I7" s="344" t="s">
        <v>77</v>
      </c>
      <c r="J7" s="344" t="s">
        <v>28</v>
      </c>
      <c r="K7" s="346" t="s">
        <v>29</v>
      </c>
      <c r="L7" s="347"/>
      <c r="M7" s="347"/>
      <c r="N7" s="347"/>
      <c r="O7" s="347"/>
      <c r="P7" s="347"/>
      <c r="Q7" s="347"/>
      <c r="R7" s="347"/>
      <c r="S7" s="347"/>
      <c r="T7" s="347"/>
      <c r="U7" s="347"/>
      <c r="V7" s="348"/>
      <c r="W7" s="344" t="s">
        <v>31</v>
      </c>
      <c r="X7" s="344" t="s">
        <v>30</v>
      </c>
      <c r="Y7" s="1"/>
      <c r="Z7" s="1"/>
      <c r="AA7" s="1"/>
    </row>
    <row r="8" spans="1:27" ht="42.75" customHeight="1" x14ac:dyDescent="0.25">
      <c r="A8" s="344"/>
      <c r="B8" s="344"/>
      <c r="C8" s="344"/>
      <c r="D8" s="344"/>
      <c r="E8" s="344"/>
      <c r="F8" s="344"/>
      <c r="G8" s="344"/>
      <c r="H8" s="344"/>
      <c r="I8" s="344"/>
      <c r="J8" s="344"/>
      <c r="K8" s="344" t="s">
        <v>19</v>
      </c>
      <c r="L8" s="344"/>
      <c r="M8" s="344" t="s">
        <v>20</v>
      </c>
      <c r="N8" s="344"/>
      <c r="O8" s="344" t="s">
        <v>21</v>
      </c>
      <c r="P8" s="344"/>
      <c r="Q8" s="344" t="s">
        <v>22</v>
      </c>
      <c r="R8" s="344"/>
      <c r="S8" s="344" t="s">
        <v>23</v>
      </c>
      <c r="T8" s="344"/>
      <c r="U8" s="346" t="s">
        <v>24</v>
      </c>
      <c r="V8" s="348"/>
      <c r="W8" s="344"/>
      <c r="X8" s="344"/>
      <c r="Y8" s="1"/>
      <c r="Z8" s="1"/>
      <c r="AA8" s="1"/>
    </row>
    <row r="9" spans="1:27" ht="36.75" customHeight="1" x14ac:dyDescent="0.25">
      <c r="A9" s="344"/>
      <c r="B9" s="344"/>
      <c r="C9" s="344"/>
      <c r="D9" s="344"/>
      <c r="E9" s="344"/>
      <c r="F9" s="344"/>
      <c r="G9" s="344"/>
      <c r="H9" s="344"/>
      <c r="I9" s="344"/>
      <c r="J9" s="344"/>
      <c r="K9" s="12" t="s">
        <v>17</v>
      </c>
      <c r="L9" s="12" t="s">
        <v>18</v>
      </c>
      <c r="M9" s="12" t="s">
        <v>17</v>
      </c>
      <c r="N9" s="12" t="s">
        <v>18</v>
      </c>
      <c r="O9" s="12" t="s">
        <v>17</v>
      </c>
      <c r="P9" s="12" t="s">
        <v>18</v>
      </c>
      <c r="Q9" s="12" t="s">
        <v>2</v>
      </c>
      <c r="R9" s="12" t="s">
        <v>18</v>
      </c>
      <c r="S9" s="12" t="s">
        <v>2</v>
      </c>
      <c r="T9" s="12" t="s">
        <v>18</v>
      </c>
      <c r="U9" s="126" t="s">
        <v>2</v>
      </c>
      <c r="V9" s="126" t="s">
        <v>18</v>
      </c>
      <c r="W9" s="344"/>
      <c r="X9" s="344"/>
      <c r="Y9" s="1"/>
      <c r="Z9" s="1"/>
      <c r="AA9" s="1"/>
    </row>
    <row r="10" spans="1:27" ht="39.75" customHeight="1" x14ac:dyDescent="0.25">
      <c r="A10" s="13" t="s">
        <v>3</v>
      </c>
      <c r="B10" s="13" t="s">
        <v>4</v>
      </c>
      <c r="C10" s="345" t="s">
        <v>64</v>
      </c>
      <c r="D10" s="344"/>
      <c r="E10" s="344"/>
      <c r="F10" s="344"/>
      <c r="G10" s="344"/>
      <c r="H10" s="13" t="s">
        <v>65</v>
      </c>
      <c r="I10" s="13" t="s">
        <v>5</v>
      </c>
      <c r="J10" s="13" t="s">
        <v>6</v>
      </c>
      <c r="K10" s="13" t="s">
        <v>7</v>
      </c>
      <c r="L10" s="13" t="s">
        <v>8</v>
      </c>
      <c r="M10" s="13" t="s">
        <v>9</v>
      </c>
      <c r="N10" s="13" t="s">
        <v>10</v>
      </c>
      <c r="O10" s="13" t="s">
        <v>11</v>
      </c>
      <c r="P10" s="13" t="s">
        <v>12</v>
      </c>
      <c r="Q10" s="13" t="s">
        <v>13</v>
      </c>
      <c r="R10" s="13" t="s">
        <v>66</v>
      </c>
      <c r="S10" s="13" t="s">
        <v>67</v>
      </c>
      <c r="T10" s="13" t="s">
        <v>68</v>
      </c>
      <c r="U10" s="127" t="s">
        <v>69</v>
      </c>
      <c r="V10" s="127" t="s">
        <v>70</v>
      </c>
      <c r="W10" s="127" t="s">
        <v>71</v>
      </c>
      <c r="X10" s="127" t="s">
        <v>230</v>
      </c>
      <c r="Y10" s="1"/>
      <c r="Z10" s="1"/>
      <c r="AA10" s="1"/>
    </row>
    <row r="11" spans="1:27" s="4" customFormat="1" ht="126" customHeight="1" x14ac:dyDescent="0.25">
      <c r="A11" s="16" t="s">
        <v>195</v>
      </c>
      <c r="B11" s="15"/>
      <c r="C11" s="18" t="s">
        <v>33</v>
      </c>
      <c r="D11" s="18" t="s">
        <v>33</v>
      </c>
      <c r="E11" s="18" t="s">
        <v>33</v>
      </c>
      <c r="F11" s="18" t="s">
        <v>33</v>
      </c>
      <c r="G11" s="19" t="s">
        <v>33</v>
      </c>
      <c r="H11" s="20"/>
      <c r="I11" s="59" t="s">
        <v>193</v>
      </c>
      <c r="J11" s="21"/>
      <c r="K11" s="20"/>
      <c r="L11" s="21"/>
      <c r="M11" s="22"/>
      <c r="N11" s="21"/>
      <c r="O11" s="21"/>
      <c r="P11" s="21"/>
      <c r="Q11" s="21"/>
      <c r="R11" s="21"/>
      <c r="S11" s="20"/>
      <c r="T11" s="21"/>
      <c r="U11" s="21"/>
      <c r="V11" s="23"/>
      <c r="W11" s="23"/>
      <c r="X11" s="23"/>
      <c r="Y11" s="5"/>
      <c r="Z11" s="5"/>
      <c r="AA11" s="5"/>
    </row>
    <row r="12" spans="1:27" ht="199.5" customHeight="1" x14ac:dyDescent="0.25">
      <c r="A12" s="17"/>
      <c r="B12" s="15" t="s">
        <v>214</v>
      </c>
      <c r="C12" s="18"/>
      <c r="D12" s="18"/>
      <c r="E12" s="18"/>
      <c r="F12" s="18"/>
      <c r="G12" s="19"/>
      <c r="H12" s="21"/>
      <c r="I12" s="59" t="s">
        <v>215</v>
      </c>
      <c r="J12" s="129" t="s">
        <v>216</v>
      </c>
      <c r="K12" s="129">
        <v>65</v>
      </c>
      <c r="L12" s="129"/>
      <c r="M12" s="138">
        <v>66</v>
      </c>
      <c r="N12" s="129"/>
      <c r="O12" s="129">
        <v>67</v>
      </c>
      <c r="P12" s="129"/>
      <c r="Q12" s="129">
        <v>68</v>
      </c>
      <c r="R12" s="129"/>
      <c r="S12" s="129">
        <v>70</v>
      </c>
      <c r="T12" s="129"/>
      <c r="U12" s="129"/>
      <c r="V12" s="21"/>
      <c r="W12" s="30" t="s">
        <v>81</v>
      </c>
      <c r="X12" s="21" t="s">
        <v>81</v>
      </c>
      <c r="Y12" s="1"/>
      <c r="Z12" s="1"/>
      <c r="AA12" s="1"/>
    </row>
    <row r="13" spans="1:27" s="140" customFormat="1" ht="75.75" customHeight="1" x14ac:dyDescent="0.25">
      <c r="A13" s="15"/>
      <c r="B13" s="15"/>
      <c r="C13" s="25">
        <v>1</v>
      </c>
      <c r="D13" s="25" t="s">
        <v>49</v>
      </c>
      <c r="E13" s="25" t="s">
        <v>14</v>
      </c>
      <c r="F13" s="26"/>
      <c r="G13" s="26"/>
      <c r="H13" s="27" t="s">
        <v>78</v>
      </c>
      <c r="I13" s="59" t="s">
        <v>217</v>
      </c>
      <c r="J13" s="129" t="s">
        <v>218</v>
      </c>
      <c r="K13" s="141" t="s">
        <v>225</v>
      </c>
      <c r="L13" s="129"/>
      <c r="M13" s="40" t="s">
        <v>226</v>
      </c>
      <c r="N13" s="129"/>
      <c r="O13" s="141" t="s">
        <v>227</v>
      </c>
      <c r="P13" s="129"/>
      <c r="Q13" s="141" t="s">
        <v>228</v>
      </c>
      <c r="R13" s="129"/>
      <c r="S13" s="141" t="s">
        <v>229</v>
      </c>
      <c r="T13" s="129"/>
      <c r="U13" s="141" t="s">
        <v>229</v>
      </c>
      <c r="V13" s="29">
        <f>SUM(L14+N14+P14+R14+T14)</f>
        <v>53853016800</v>
      </c>
      <c r="W13" s="27" t="s">
        <v>81</v>
      </c>
      <c r="X13" s="129" t="s">
        <v>81</v>
      </c>
      <c r="Y13" s="139"/>
      <c r="Z13" s="139"/>
      <c r="AA13" s="139"/>
    </row>
    <row r="14" spans="1:27" ht="119.25" customHeight="1" x14ac:dyDescent="0.25">
      <c r="A14" s="24"/>
      <c r="B14" s="24"/>
      <c r="C14" s="25"/>
      <c r="D14" s="25"/>
      <c r="E14" s="25"/>
      <c r="F14" s="26"/>
      <c r="G14" s="26"/>
      <c r="H14" s="27"/>
      <c r="I14" s="27" t="s">
        <v>223</v>
      </c>
      <c r="J14" s="28">
        <v>1</v>
      </c>
      <c r="K14" s="28"/>
      <c r="L14" s="29">
        <f>L15+L18+L21+L23+L30+L33</f>
        <v>9339251520</v>
      </c>
      <c r="M14" s="29"/>
      <c r="N14" s="29">
        <f>N15+N18+N21+N23+N30+N33</f>
        <v>10025751520</v>
      </c>
      <c r="O14" s="29"/>
      <c r="P14" s="29">
        <f>P15+P18+P21+P23+P30+P33</f>
        <v>10727554126</v>
      </c>
      <c r="Q14" s="29"/>
      <c r="R14" s="29">
        <f>R15+R18+R21+R23+R30+R33</f>
        <v>11478482915</v>
      </c>
      <c r="S14" s="29"/>
      <c r="T14" s="29">
        <f>T15+T18+T21+T23+T30+T33</f>
        <v>12281976719</v>
      </c>
      <c r="U14" s="29"/>
      <c r="V14" s="28">
        <v>1</v>
      </c>
      <c r="W14" s="30" t="s">
        <v>81</v>
      </c>
      <c r="X14" s="21" t="s">
        <v>81</v>
      </c>
      <c r="Y14" s="1"/>
      <c r="Z14" s="1"/>
      <c r="AA14" s="1"/>
    </row>
    <row r="15" spans="1:27" ht="119.25" customHeight="1" x14ac:dyDescent="0.25">
      <c r="A15" s="24"/>
      <c r="B15" s="24"/>
      <c r="C15" s="25">
        <v>1</v>
      </c>
      <c r="D15" s="25" t="s">
        <v>49</v>
      </c>
      <c r="E15" s="25" t="s">
        <v>14</v>
      </c>
      <c r="F15" s="32" t="s">
        <v>15</v>
      </c>
      <c r="G15" s="33"/>
      <c r="H15" s="27" t="s">
        <v>34</v>
      </c>
      <c r="I15" s="27" t="s">
        <v>219</v>
      </c>
      <c r="J15" s="59" t="s">
        <v>213</v>
      </c>
      <c r="K15" s="128">
        <f t="shared" ref="K15:T15" si="0">SUM(K16:K17)</f>
        <v>8</v>
      </c>
      <c r="L15" s="128">
        <f t="shared" si="0"/>
        <v>120000000</v>
      </c>
      <c r="M15" s="128">
        <f t="shared" si="0"/>
        <v>8</v>
      </c>
      <c r="N15" s="128">
        <f t="shared" si="0"/>
        <v>135000000</v>
      </c>
      <c r="O15" s="128">
        <f t="shared" si="0"/>
        <v>8</v>
      </c>
      <c r="P15" s="128">
        <f t="shared" si="0"/>
        <v>150000000</v>
      </c>
      <c r="Q15" s="128">
        <f t="shared" si="0"/>
        <v>8</v>
      </c>
      <c r="R15" s="128">
        <f t="shared" si="0"/>
        <v>165000000</v>
      </c>
      <c r="S15" s="128">
        <f t="shared" si="0"/>
        <v>8</v>
      </c>
      <c r="T15" s="128">
        <f t="shared" si="0"/>
        <v>175000000</v>
      </c>
      <c r="U15" s="128"/>
      <c r="V15" s="29">
        <f>K15+M15+O15+Q15+S15</f>
        <v>40</v>
      </c>
      <c r="W15" s="30"/>
      <c r="X15" s="21"/>
      <c r="Y15" s="1"/>
      <c r="Z15" s="1"/>
      <c r="AA15" s="1"/>
    </row>
    <row r="16" spans="1:27" ht="89.25" customHeight="1" x14ac:dyDescent="0.25">
      <c r="A16" s="24"/>
      <c r="B16" s="24"/>
      <c r="C16" s="34">
        <v>1</v>
      </c>
      <c r="D16" s="34" t="s">
        <v>49</v>
      </c>
      <c r="E16" s="34" t="s">
        <v>14</v>
      </c>
      <c r="F16" s="113" t="s">
        <v>15</v>
      </c>
      <c r="G16" s="34" t="s">
        <v>14</v>
      </c>
      <c r="H16" s="35" t="s">
        <v>72</v>
      </c>
      <c r="I16" s="35" t="s">
        <v>16</v>
      </c>
      <c r="J16" s="36" t="s">
        <v>80</v>
      </c>
      <c r="K16" s="37">
        <v>7</v>
      </c>
      <c r="L16" s="37">
        <v>60000000</v>
      </c>
      <c r="M16" s="37">
        <v>7</v>
      </c>
      <c r="N16" s="37">
        <v>75000000</v>
      </c>
      <c r="O16" s="37">
        <v>7</v>
      </c>
      <c r="P16" s="37">
        <v>75000000</v>
      </c>
      <c r="Q16" s="37">
        <v>7</v>
      </c>
      <c r="R16" s="37">
        <v>100000000</v>
      </c>
      <c r="S16" s="37">
        <v>7</v>
      </c>
      <c r="T16" s="37">
        <v>125000000</v>
      </c>
      <c r="U16" s="37"/>
      <c r="V16" s="38">
        <v>7</v>
      </c>
      <c r="W16" s="35" t="s">
        <v>82</v>
      </c>
      <c r="X16" s="35" t="s">
        <v>81</v>
      </c>
      <c r="Y16" s="1"/>
      <c r="Z16" s="1"/>
      <c r="AA16" s="1"/>
    </row>
    <row r="17" spans="1:27" ht="66.75" customHeight="1" x14ac:dyDescent="0.25">
      <c r="A17" s="24"/>
      <c r="B17" s="24"/>
      <c r="C17" s="34">
        <v>1</v>
      </c>
      <c r="D17" s="34" t="s">
        <v>49</v>
      </c>
      <c r="E17" s="34" t="s">
        <v>14</v>
      </c>
      <c r="F17" s="113" t="s">
        <v>15</v>
      </c>
      <c r="G17" s="34" t="s">
        <v>39</v>
      </c>
      <c r="H17" s="35" t="s">
        <v>35</v>
      </c>
      <c r="I17" s="35" t="s">
        <v>79</v>
      </c>
      <c r="J17" s="36" t="s">
        <v>122</v>
      </c>
      <c r="K17" s="37">
        <v>1</v>
      </c>
      <c r="L17" s="37">
        <v>60000000</v>
      </c>
      <c r="M17" s="37">
        <v>1</v>
      </c>
      <c r="N17" s="37">
        <v>60000000</v>
      </c>
      <c r="O17" s="37">
        <v>1</v>
      </c>
      <c r="P17" s="37">
        <v>75000000</v>
      </c>
      <c r="Q17" s="37">
        <v>1</v>
      </c>
      <c r="R17" s="37">
        <v>65000000</v>
      </c>
      <c r="S17" s="37">
        <v>1</v>
      </c>
      <c r="T17" s="37">
        <v>50000000</v>
      </c>
      <c r="U17" s="37"/>
      <c r="V17" s="38">
        <f t="shared" ref="V17:V37" si="1">K17+M17+O17+Q17+S17</f>
        <v>5</v>
      </c>
      <c r="W17" s="35" t="s">
        <v>82</v>
      </c>
      <c r="X17" s="35" t="s">
        <v>81</v>
      </c>
      <c r="Y17" s="1"/>
      <c r="Z17" s="1"/>
      <c r="AA17" s="1"/>
    </row>
    <row r="18" spans="1:27" s="4" customFormat="1" ht="89.25" customHeight="1" x14ac:dyDescent="0.25">
      <c r="A18" s="24"/>
      <c r="B18" s="24"/>
      <c r="C18" s="61">
        <v>1</v>
      </c>
      <c r="D18" s="61" t="s">
        <v>49</v>
      </c>
      <c r="E18" s="61" t="s">
        <v>14</v>
      </c>
      <c r="F18" s="25" t="s">
        <v>37</v>
      </c>
      <c r="G18" s="25"/>
      <c r="H18" s="27" t="s">
        <v>44</v>
      </c>
      <c r="I18" s="27" t="s">
        <v>53</v>
      </c>
      <c r="J18" s="129"/>
      <c r="K18" s="40">
        <f t="shared" ref="K18:T18" si="2">SUM(K19:K20)</f>
        <v>14</v>
      </c>
      <c r="L18" s="130">
        <f t="shared" si="2"/>
        <v>6184655680</v>
      </c>
      <c r="M18" s="40">
        <f t="shared" si="2"/>
        <v>14</v>
      </c>
      <c r="N18" s="130">
        <f t="shared" si="2"/>
        <v>6900655680</v>
      </c>
      <c r="O18" s="40">
        <f t="shared" si="2"/>
        <v>14</v>
      </c>
      <c r="P18" s="130">
        <f t="shared" si="2"/>
        <v>7500158286</v>
      </c>
      <c r="Q18" s="40">
        <f t="shared" si="2"/>
        <v>14</v>
      </c>
      <c r="R18" s="130">
        <f t="shared" si="2"/>
        <v>8000087075</v>
      </c>
      <c r="S18" s="40">
        <f t="shared" si="2"/>
        <v>14</v>
      </c>
      <c r="T18" s="130">
        <f t="shared" si="2"/>
        <v>8500580879</v>
      </c>
      <c r="U18" s="130"/>
      <c r="V18" s="29">
        <f t="shared" si="1"/>
        <v>70</v>
      </c>
      <c r="W18" s="20"/>
      <c r="X18" s="21"/>
      <c r="Y18" s="5"/>
      <c r="Z18" s="5"/>
      <c r="AA18" s="5"/>
    </row>
    <row r="19" spans="1:27" ht="73.5" customHeight="1" x14ac:dyDescent="0.25">
      <c r="A19" s="24"/>
      <c r="B19" s="24"/>
      <c r="C19" s="41">
        <v>1</v>
      </c>
      <c r="D19" s="41" t="s">
        <v>49</v>
      </c>
      <c r="E19" s="41" t="s">
        <v>14</v>
      </c>
      <c r="F19" s="114" t="s">
        <v>37</v>
      </c>
      <c r="G19" s="41" t="s">
        <v>14</v>
      </c>
      <c r="H19" s="42" t="s">
        <v>45</v>
      </c>
      <c r="I19" s="42" t="s">
        <v>83</v>
      </c>
      <c r="J19" s="43" t="s">
        <v>46</v>
      </c>
      <c r="K19" s="44">
        <v>14</v>
      </c>
      <c r="L19" s="44">
        <v>6184655680</v>
      </c>
      <c r="M19" s="44">
        <v>14</v>
      </c>
      <c r="N19" s="44">
        <v>6900655680</v>
      </c>
      <c r="O19" s="44">
        <v>14</v>
      </c>
      <c r="P19" s="44">
        <v>7500158286</v>
      </c>
      <c r="Q19" s="44">
        <v>14</v>
      </c>
      <c r="R19" s="44">
        <v>8000087075</v>
      </c>
      <c r="S19" s="44">
        <v>14</v>
      </c>
      <c r="T19" s="44">
        <v>8500580879</v>
      </c>
      <c r="U19" s="44"/>
      <c r="V19" s="45">
        <f t="shared" si="1"/>
        <v>70</v>
      </c>
      <c r="W19" s="42" t="s">
        <v>84</v>
      </c>
      <c r="X19" s="43" t="s">
        <v>81</v>
      </c>
      <c r="Y19" s="1"/>
      <c r="Z19" s="1"/>
      <c r="AA19" s="1"/>
    </row>
    <row r="20" spans="1:27" ht="81.75" customHeight="1" x14ac:dyDescent="0.25">
      <c r="A20" s="24"/>
      <c r="B20" s="24"/>
      <c r="C20" s="41">
        <v>1</v>
      </c>
      <c r="D20" s="41" t="s">
        <v>49</v>
      </c>
      <c r="E20" s="41" t="s">
        <v>14</v>
      </c>
      <c r="F20" s="114" t="s">
        <v>37</v>
      </c>
      <c r="G20" s="41" t="s">
        <v>41</v>
      </c>
      <c r="H20" s="42" t="s">
        <v>47</v>
      </c>
      <c r="I20" s="42" t="s">
        <v>197</v>
      </c>
      <c r="J20" s="43">
        <v>0</v>
      </c>
      <c r="K20" s="44">
        <v>0</v>
      </c>
      <c r="L20" s="44">
        <v>0</v>
      </c>
      <c r="M20" s="44">
        <v>0</v>
      </c>
      <c r="N20" s="44">
        <v>0</v>
      </c>
      <c r="O20" s="44">
        <v>0</v>
      </c>
      <c r="P20" s="44">
        <v>0</v>
      </c>
      <c r="Q20" s="44">
        <v>0</v>
      </c>
      <c r="R20" s="44">
        <v>0</v>
      </c>
      <c r="S20" s="44">
        <v>0</v>
      </c>
      <c r="T20" s="44">
        <v>0</v>
      </c>
      <c r="U20" s="44"/>
      <c r="V20" s="45">
        <f t="shared" si="1"/>
        <v>0</v>
      </c>
      <c r="W20" s="42"/>
      <c r="X20" s="43"/>
      <c r="Y20" s="1"/>
      <c r="Z20" s="1"/>
      <c r="AA20" s="1"/>
    </row>
    <row r="21" spans="1:27" s="135" customFormat="1" ht="88.5" customHeight="1" x14ac:dyDescent="0.25">
      <c r="A21" s="46"/>
      <c r="B21" s="46"/>
      <c r="C21" s="61">
        <v>1</v>
      </c>
      <c r="D21" s="61" t="s">
        <v>49</v>
      </c>
      <c r="E21" s="61" t="s">
        <v>14</v>
      </c>
      <c r="F21" s="61" t="s">
        <v>37</v>
      </c>
      <c r="G21" s="131"/>
      <c r="H21" s="27" t="s">
        <v>54</v>
      </c>
      <c r="I21" s="27" t="s">
        <v>224</v>
      </c>
      <c r="J21" s="132"/>
      <c r="K21" s="133">
        <f t="shared" ref="K21:T21" si="3">SUM(K22:K22)</f>
        <v>130</v>
      </c>
      <c r="L21" s="96">
        <f t="shared" si="3"/>
        <v>52000000</v>
      </c>
      <c r="M21" s="133">
        <f t="shared" si="3"/>
        <v>130</v>
      </c>
      <c r="N21" s="96">
        <f t="shared" si="3"/>
        <v>104000000</v>
      </c>
      <c r="O21" s="133">
        <f t="shared" si="3"/>
        <v>130</v>
      </c>
      <c r="P21" s="96">
        <f t="shared" si="3"/>
        <v>150000000</v>
      </c>
      <c r="Q21" s="133">
        <f t="shared" si="3"/>
        <v>130</v>
      </c>
      <c r="R21" s="96">
        <f t="shared" si="3"/>
        <v>200000000</v>
      </c>
      <c r="S21" s="133">
        <f t="shared" si="3"/>
        <v>130</v>
      </c>
      <c r="T21" s="96">
        <f t="shared" si="3"/>
        <v>250000000</v>
      </c>
      <c r="U21" s="96"/>
      <c r="V21" s="117">
        <f t="shared" si="1"/>
        <v>650</v>
      </c>
      <c r="W21" s="96">
        <f>SUM(W22:W22)</f>
        <v>0</v>
      </c>
      <c r="X21" s="47"/>
      <c r="Y21" s="134"/>
      <c r="Z21" s="134"/>
      <c r="AA21" s="134"/>
    </row>
    <row r="22" spans="1:27" ht="84.75" customHeight="1" x14ac:dyDescent="0.25">
      <c r="A22" s="24"/>
      <c r="B22" s="24"/>
      <c r="C22" s="49">
        <v>1</v>
      </c>
      <c r="D22" s="49" t="s">
        <v>49</v>
      </c>
      <c r="E22" s="49" t="s">
        <v>14</v>
      </c>
      <c r="F22" s="48" t="s">
        <v>37</v>
      </c>
      <c r="G22" s="49" t="s">
        <v>48</v>
      </c>
      <c r="H22" s="50" t="s">
        <v>58</v>
      </c>
      <c r="I22" s="50" t="s">
        <v>73</v>
      </c>
      <c r="J22" s="120" t="s">
        <v>85</v>
      </c>
      <c r="K22" s="51">
        <v>130</v>
      </c>
      <c r="L22" s="51">
        <v>52000000</v>
      </c>
      <c r="M22" s="51">
        <v>130</v>
      </c>
      <c r="N22" s="51">
        <v>104000000</v>
      </c>
      <c r="O22" s="51">
        <v>130</v>
      </c>
      <c r="P22" s="51">
        <v>150000000</v>
      </c>
      <c r="Q22" s="51">
        <v>130</v>
      </c>
      <c r="R22" s="51">
        <v>200000000</v>
      </c>
      <c r="S22" s="51">
        <v>130</v>
      </c>
      <c r="T22" s="51">
        <v>250000000</v>
      </c>
      <c r="U22" s="51"/>
      <c r="V22" s="51">
        <f t="shared" si="1"/>
        <v>650</v>
      </c>
      <c r="W22" s="50" t="s">
        <v>86</v>
      </c>
      <c r="X22" s="62" t="s">
        <v>81</v>
      </c>
      <c r="Y22" s="1"/>
      <c r="Z22" s="1"/>
      <c r="AA22" s="1"/>
    </row>
    <row r="23" spans="1:27" s="4" customFormat="1" ht="123" customHeight="1" x14ac:dyDescent="0.25">
      <c r="A23" s="24"/>
      <c r="B23" s="24"/>
      <c r="C23" s="61">
        <v>1</v>
      </c>
      <c r="D23" s="61" t="s">
        <v>49</v>
      </c>
      <c r="E23" s="61" t="s">
        <v>14</v>
      </c>
      <c r="F23" s="25" t="s">
        <v>52</v>
      </c>
      <c r="G23" s="25"/>
      <c r="H23" s="27" t="s">
        <v>59</v>
      </c>
      <c r="I23" s="68" t="s">
        <v>220</v>
      </c>
      <c r="J23" s="136"/>
      <c r="K23" s="137">
        <f t="shared" ref="K23:T23" si="4">SUM(K24:K29)</f>
        <v>60</v>
      </c>
      <c r="L23" s="40">
        <f t="shared" si="4"/>
        <v>580000000</v>
      </c>
      <c r="M23" s="137">
        <f t="shared" si="4"/>
        <v>60</v>
      </c>
      <c r="N23" s="40">
        <f t="shared" si="4"/>
        <v>700000000</v>
      </c>
      <c r="O23" s="137">
        <f t="shared" si="4"/>
        <v>60</v>
      </c>
      <c r="P23" s="137">
        <f t="shared" si="4"/>
        <v>900000000</v>
      </c>
      <c r="Q23" s="137">
        <f t="shared" si="4"/>
        <v>60</v>
      </c>
      <c r="R23" s="40">
        <f t="shared" si="4"/>
        <v>1100000000</v>
      </c>
      <c r="S23" s="137">
        <f t="shared" si="4"/>
        <v>60</v>
      </c>
      <c r="T23" s="40">
        <f t="shared" si="4"/>
        <v>1400000000</v>
      </c>
      <c r="U23" s="40"/>
      <c r="V23" s="96">
        <f t="shared" si="1"/>
        <v>300</v>
      </c>
      <c r="W23" s="21"/>
      <c r="X23" s="21"/>
      <c r="Y23" s="5"/>
      <c r="Z23" s="5"/>
      <c r="AA23" s="5"/>
    </row>
    <row r="24" spans="1:27" ht="126" customHeight="1" x14ac:dyDescent="0.25">
      <c r="A24" s="24"/>
      <c r="B24" s="24"/>
      <c r="C24" s="49">
        <v>1</v>
      </c>
      <c r="D24" s="49" t="s">
        <v>49</v>
      </c>
      <c r="E24" s="49" t="s">
        <v>14</v>
      </c>
      <c r="F24" s="48" t="s">
        <v>52</v>
      </c>
      <c r="G24" s="49" t="s">
        <v>41</v>
      </c>
      <c r="H24" s="50" t="s">
        <v>60</v>
      </c>
      <c r="I24" s="50" t="s">
        <v>165</v>
      </c>
      <c r="J24" s="52" t="s">
        <v>61</v>
      </c>
      <c r="K24" s="51">
        <v>12</v>
      </c>
      <c r="L24" s="51">
        <v>270000000</v>
      </c>
      <c r="M24" s="51">
        <v>12</v>
      </c>
      <c r="N24" s="51">
        <v>300000000</v>
      </c>
      <c r="O24" s="51">
        <v>12</v>
      </c>
      <c r="P24" s="51">
        <v>370000000</v>
      </c>
      <c r="Q24" s="51">
        <v>12</v>
      </c>
      <c r="R24" s="51">
        <v>470000000</v>
      </c>
      <c r="S24" s="51">
        <v>12</v>
      </c>
      <c r="T24" s="51">
        <v>620000000</v>
      </c>
      <c r="U24" s="51"/>
      <c r="V24" s="51">
        <f t="shared" si="1"/>
        <v>60</v>
      </c>
      <c r="W24" s="50" t="s">
        <v>86</v>
      </c>
      <c r="X24" s="62" t="s">
        <v>81</v>
      </c>
      <c r="Y24" s="1"/>
      <c r="Z24" s="1"/>
      <c r="AA24" s="1"/>
    </row>
    <row r="25" spans="1:27" ht="90.75" customHeight="1" x14ac:dyDescent="0.25">
      <c r="A25" s="24"/>
      <c r="B25" s="24"/>
      <c r="C25" s="49">
        <v>1</v>
      </c>
      <c r="D25" s="49" t="s">
        <v>49</v>
      </c>
      <c r="E25" s="49" t="s">
        <v>14</v>
      </c>
      <c r="F25" s="48" t="s">
        <v>52</v>
      </c>
      <c r="G25" s="49" t="s">
        <v>48</v>
      </c>
      <c r="H25" s="50" t="s">
        <v>87</v>
      </c>
      <c r="I25" s="50" t="s">
        <v>88</v>
      </c>
      <c r="J25" s="52" t="s">
        <v>61</v>
      </c>
      <c r="K25" s="51">
        <v>12</v>
      </c>
      <c r="L25" s="51">
        <v>55000000</v>
      </c>
      <c r="M25" s="51">
        <v>12</v>
      </c>
      <c r="N25" s="51">
        <v>70000000</v>
      </c>
      <c r="O25" s="51">
        <v>12</v>
      </c>
      <c r="P25" s="51">
        <v>90000000</v>
      </c>
      <c r="Q25" s="51">
        <v>12</v>
      </c>
      <c r="R25" s="51">
        <v>100000000</v>
      </c>
      <c r="S25" s="51">
        <v>12</v>
      </c>
      <c r="T25" s="51">
        <v>120000000</v>
      </c>
      <c r="U25" s="51"/>
      <c r="V25" s="51">
        <f t="shared" si="1"/>
        <v>60</v>
      </c>
      <c r="W25" s="50" t="s">
        <v>86</v>
      </c>
      <c r="X25" s="62" t="s">
        <v>81</v>
      </c>
      <c r="Y25" s="1"/>
      <c r="Z25" s="1"/>
      <c r="AA25" s="1"/>
    </row>
    <row r="26" spans="1:27" ht="90.75" customHeight="1" x14ac:dyDescent="0.25">
      <c r="A26" s="24"/>
      <c r="B26" s="24"/>
      <c r="C26" s="49">
        <v>1</v>
      </c>
      <c r="D26" s="49" t="s">
        <v>49</v>
      </c>
      <c r="E26" s="49" t="s">
        <v>14</v>
      </c>
      <c r="F26" s="48" t="s">
        <v>52</v>
      </c>
      <c r="G26" s="49" t="s">
        <v>42</v>
      </c>
      <c r="H26" s="50" t="s">
        <v>199</v>
      </c>
      <c r="I26" s="50" t="s">
        <v>90</v>
      </c>
      <c r="J26" s="52" t="s">
        <v>61</v>
      </c>
      <c r="K26" s="51">
        <v>12</v>
      </c>
      <c r="L26" s="51">
        <v>55000000</v>
      </c>
      <c r="M26" s="51">
        <v>12</v>
      </c>
      <c r="N26" s="51">
        <v>70000000</v>
      </c>
      <c r="O26" s="51">
        <v>12</v>
      </c>
      <c r="P26" s="51">
        <v>90000000</v>
      </c>
      <c r="Q26" s="51">
        <v>12</v>
      </c>
      <c r="R26" s="51">
        <v>100000000</v>
      </c>
      <c r="S26" s="51">
        <v>12</v>
      </c>
      <c r="T26" s="51">
        <v>120000000</v>
      </c>
      <c r="U26" s="51"/>
      <c r="V26" s="51">
        <f t="shared" si="1"/>
        <v>60</v>
      </c>
      <c r="W26" s="50" t="s">
        <v>86</v>
      </c>
      <c r="X26" s="62" t="s">
        <v>81</v>
      </c>
      <c r="Y26" s="1"/>
      <c r="Z26" s="1"/>
      <c r="AA26" s="1"/>
    </row>
    <row r="27" spans="1:27" ht="59.25" customHeight="1" x14ac:dyDescent="0.25">
      <c r="A27" s="24"/>
      <c r="B27" s="24"/>
      <c r="C27" s="49">
        <v>1</v>
      </c>
      <c r="D27" s="49" t="s">
        <v>49</v>
      </c>
      <c r="E27" s="49" t="s">
        <v>14</v>
      </c>
      <c r="F27" s="48" t="s">
        <v>52</v>
      </c>
      <c r="G27" s="49" t="s">
        <v>39</v>
      </c>
      <c r="H27" s="50" t="s">
        <v>89</v>
      </c>
      <c r="I27" s="50" t="s">
        <v>90</v>
      </c>
      <c r="J27" s="52" t="s">
        <v>63</v>
      </c>
      <c r="K27" s="51">
        <v>0</v>
      </c>
      <c r="L27" s="51">
        <v>0</v>
      </c>
      <c r="M27" s="51">
        <v>0</v>
      </c>
      <c r="N27" s="51">
        <v>0</v>
      </c>
      <c r="O27" s="51">
        <v>0</v>
      </c>
      <c r="P27" s="51">
        <v>0</v>
      </c>
      <c r="Q27" s="51">
        <v>0</v>
      </c>
      <c r="R27" s="51">
        <v>0</v>
      </c>
      <c r="S27" s="51">
        <v>0</v>
      </c>
      <c r="T27" s="51">
        <v>0</v>
      </c>
      <c r="U27" s="51"/>
      <c r="V27" s="51">
        <f t="shared" si="1"/>
        <v>0</v>
      </c>
      <c r="W27" s="50"/>
      <c r="X27" s="62"/>
      <c r="Y27" s="1"/>
      <c r="Z27" s="1"/>
      <c r="AA27" s="1"/>
    </row>
    <row r="28" spans="1:27" ht="66.75" customHeight="1" x14ac:dyDescent="0.25">
      <c r="A28" s="24"/>
      <c r="B28" s="24"/>
      <c r="C28" s="49">
        <v>1</v>
      </c>
      <c r="D28" s="49" t="s">
        <v>49</v>
      </c>
      <c r="E28" s="49" t="s">
        <v>14</v>
      </c>
      <c r="F28" s="48" t="s">
        <v>52</v>
      </c>
      <c r="G28" s="49" t="s">
        <v>57</v>
      </c>
      <c r="H28" s="50" t="s">
        <v>91</v>
      </c>
      <c r="I28" s="50" t="s">
        <v>92</v>
      </c>
      <c r="J28" s="52" t="s">
        <v>61</v>
      </c>
      <c r="K28" s="51">
        <v>12</v>
      </c>
      <c r="L28" s="51">
        <v>50000000</v>
      </c>
      <c r="M28" s="51">
        <v>12</v>
      </c>
      <c r="N28" s="51">
        <v>60000000</v>
      </c>
      <c r="O28" s="51">
        <v>12</v>
      </c>
      <c r="P28" s="51">
        <v>90000000</v>
      </c>
      <c r="Q28" s="51">
        <v>12</v>
      </c>
      <c r="R28" s="51">
        <v>100000000</v>
      </c>
      <c r="S28" s="51">
        <v>12</v>
      </c>
      <c r="T28" s="51">
        <v>120000000</v>
      </c>
      <c r="U28" s="51"/>
      <c r="V28" s="51">
        <f t="shared" si="1"/>
        <v>60</v>
      </c>
      <c r="W28" s="50" t="s">
        <v>86</v>
      </c>
      <c r="X28" s="62" t="s">
        <v>81</v>
      </c>
      <c r="Y28" s="1"/>
      <c r="Z28" s="1"/>
      <c r="AA28" s="1"/>
    </row>
    <row r="29" spans="1:27" ht="111" customHeight="1" x14ac:dyDescent="0.25">
      <c r="A29" s="24"/>
      <c r="B29" s="24"/>
      <c r="C29" s="49">
        <v>1</v>
      </c>
      <c r="D29" s="49" t="s">
        <v>49</v>
      </c>
      <c r="E29" s="49" t="s">
        <v>14</v>
      </c>
      <c r="F29" s="48" t="s">
        <v>52</v>
      </c>
      <c r="G29" s="49" t="s">
        <v>50</v>
      </c>
      <c r="H29" s="50" t="s">
        <v>93</v>
      </c>
      <c r="I29" s="50" t="s">
        <v>94</v>
      </c>
      <c r="J29" s="52" t="s">
        <v>61</v>
      </c>
      <c r="K29" s="51">
        <v>12</v>
      </c>
      <c r="L29" s="51">
        <v>150000000</v>
      </c>
      <c r="M29" s="51">
        <v>12</v>
      </c>
      <c r="N29" s="51">
        <v>200000000</v>
      </c>
      <c r="O29" s="51">
        <v>12</v>
      </c>
      <c r="P29" s="51">
        <v>260000000</v>
      </c>
      <c r="Q29" s="51">
        <v>12</v>
      </c>
      <c r="R29" s="51">
        <v>330000000</v>
      </c>
      <c r="S29" s="51">
        <v>12</v>
      </c>
      <c r="T29" s="51">
        <v>420000000</v>
      </c>
      <c r="U29" s="51"/>
      <c r="V29" s="51">
        <f t="shared" si="1"/>
        <v>60</v>
      </c>
      <c r="W29" s="50" t="s">
        <v>86</v>
      </c>
      <c r="X29" s="62" t="s">
        <v>81</v>
      </c>
      <c r="Y29" s="1"/>
      <c r="Z29" s="1"/>
      <c r="AA29" s="1"/>
    </row>
    <row r="30" spans="1:27" s="4" customFormat="1" ht="131.25" customHeight="1" x14ac:dyDescent="0.25">
      <c r="A30" s="24"/>
      <c r="B30" s="24"/>
      <c r="C30" s="61">
        <v>1</v>
      </c>
      <c r="D30" s="61" t="s">
        <v>49</v>
      </c>
      <c r="E30" s="61" t="s">
        <v>14</v>
      </c>
      <c r="F30" s="25" t="s">
        <v>55</v>
      </c>
      <c r="G30" s="25"/>
      <c r="H30" s="27" t="s">
        <v>101</v>
      </c>
      <c r="I30" s="68" t="s">
        <v>221</v>
      </c>
      <c r="J30" s="136"/>
      <c r="K30" s="97">
        <f t="shared" ref="K30:T30" si="5">SUM(K31:K32)</f>
        <v>24</v>
      </c>
      <c r="L30" s="97">
        <f t="shared" si="5"/>
        <v>222595840</v>
      </c>
      <c r="M30" s="97">
        <f t="shared" si="5"/>
        <v>24</v>
      </c>
      <c r="N30" s="97">
        <f t="shared" si="5"/>
        <v>271395840</v>
      </c>
      <c r="O30" s="97">
        <f t="shared" si="5"/>
        <v>24</v>
      </c>
      <c r="P30" s="97">
        <f t="shared" si="5"/>
        <v>300395840</v>
      </c>
      <c r="Q30" s="97">
        <f t="shared" si="5"/>
        <v>24</v>
      </c>
      <c r="R30" s="97">
        <f t="shared" si="5"/>
        <v>320395840</v>
      </c>
      <c r="S30" s="97">
        <f t="shared" si="5"/>
        <v>24</v>
      </c>
      <c r="T30" s="97">
        <f t="shared" si="5"/>
        <v>388395840</v>
      </c>
      <c r="U30" s="97"/>
      <c r="V30" s="97">
        <f t="shared" si="1"/>
        <v>120</v>
      </c>
      <c r="W30" s="65"/>
      <c r="X30" s="66"/>
      <c r="Y30" s="5"/>
      <c r="Z30" s="5"/>
      <c r="AA30" s="5"/>
    </row>
    <row r="31" spans="1:27" ht="111" customHeight="1" x14ac:dyDescent="0.25">
      <c r="A31" s="24"/>
      <c r="B31" s="24"/>
      <c r="C31" s="49">
        <v>1</v>
      </c>
      <c r="D31" s="49" t="s">
        <v>49</v>
      </c>
      <c r="E31" s="49" t="s">
        <v>14</v>
      </c>
      <c r="F31" s="48" t="s">
        <v>55</v>
      </c>
      <c r="G31" s="49" t="s">
        <v>41</v>
      </c>
      <c r="H31" s="50" t="s">
        <v>102</v>
      </c>
      <c r="I31" s="50" t="s">
        <v>103</v>
      </c>
      <c r="J31" s="52" t="s">
        <v>61</v>
      </c>
      <c r="K31" s="51">
        <v>12</v>
      </c>
      <c r="L31" s="116">
        <v>100000000</v>
      </c>
      <c r="M31" s="51">
        <v>12</v>
      </c>
      <c r="N31" s="116">
        <v>120000000</v>
      </c>
      <c r="O31" s="51">
        <v>12</v>
      </c>
      <c r="P31" s="116">
        <v>149000000</v>
      </c>
      <c r="Q31" s="51">
        <v>12</v>
      </c>
      <c r="R31" s="116">
        <v>169000000</v>
      </c>
      <c r="S31" s="51">
        <v>12</v>
      </c>
      <c r="T31" s="116">
        <v>189000000</v>
      </c>
      <c r="U31" s="116"/>
      <c r="V31" s="118">
        <f t="shared" si="1"/>
        <v>60</v>
      </c>
      <c r="W31" s="50" t="s">
        <v>86</v>
      </c>
      <c r="X31" s="62" t="s">
        <v>81</v>
      </c>
      <c r="Y31" s="1"/>
      <c r="Z31" s="1"/>
      <c r="AA31" s="1"/>
    </row>
    <row r="32" spans="1:27" ht="111" customHeight="1" x14ac:dyDescent="0.25">
      <c r="A32" s="24"/>
      <c r="B32" s="24"/>
      <c r="C32" s="49">
        <v>1</v>
      </c>
      <c r="D32" s="49" t="s">
        <v>49</v>
      </c>
      <c r="E32" s="49" t="s">
        <v>14</v>
      </c>
      <c r="F32" s="48" t="s">
        <v>55</v>
      </c>
      <c r="G32" s="49" t="s">
        <v>42</v>
      </c>
      <c r="H32" s="50" t="s">
        <v>198</v>
      </c>
      <c r="I32" s="50" t="s">
        <v>197</v>
      </c>
      <c r="J32" s="62" t="s">
        <v>61</v>
      </c>
      <c r="K32" s="51">
        <v>12</v>
      </c>
      <c r="L32" s="51">
        <v>122595840</v>
      </c>
      <c r="M32" s="51">
        <v>12</v>
      </c>
      <c r="N32" s="51">
        <v>151395840</v>
      </c>
      <c r="O32" s="51">
        <v>12</v>
      </c>
      <c r="P32" s="51">
        <v>151395840</v>
      </c>
      <c r="Q32" s="51">
        <v>12</v>
      </c>
      <c r="R32" s="51">
        <v>151395840</v>
      </c>
      <c r="S32" s="51">
        <v>12</v>
      </c>
      <c r="T32" s="51">
        <v>199395840</v>
      </c>
      <c r="U32" s="51"/>
      <c r="V32" s="122">
        <f t="shared" si="1"/>
        <v>60</v>
      </c>
      <c r="W32" s="50" t="s">
        <v>84</v>
      </c>
      <c r="X32" s="62" t="s">
        <v>81</v>
      </c>
      <c r="Y32" s="1"/>
      <c r="Z32" s="1"/>
      <c r="AA32" s="1"/>
    </row>
    <row r="33" spans="1:27" s="4" customFormat="1" ht="102" customHeight="1" x14ac:dyDescent="0.25">
      <c r="A33" s="24"/>
      <c r="B33" s="24"/>
      <c r="C33" s="61">
        <v>1</v>
      </c>
      <c r="D33" s="61" t="s">
        <v>49</v>
      </c>
      <c r="E33" s="61" t="s">
        <v>14</v>
      </c>
      <c r="F33" s="61" t="s">
        <v>56</v>
      </c>
      <c r="G33" s="25"/>
      <c r="H33" s="27" t="s">
        <v>62</v>
      </c>
      <c r="I33" s="68" t="s">
        <v>222</v>
      </c>
      <c r="J33" s="136"/>
      <c r="K33" s="40">
        <f t="shared" ref="K33:T33" si="6">SUM(K34:K37)</f>
        <v>36</v>
      </c>
      <c r="L33" s="40">
        <f t="shared" si="6"/>
        <v>2180000000</v>
      </c>
      <c r="M33" s="40">
        <f t="shared" si="6"/>
        <v>36</v>
      </c>
      <c r="N33" s="40">
        <f t="shared" si="6"/>
        <v>1914700000</v>
      </c>
      <c r="O33" s="40">
        <f t="shared" si="6"/>
        <v>36</v>
      </c>
      <c r="P33" s="40">
        <f t="shared" si="6"/>
        <v>1727000000</v>
      </c>
      <c r="Q33" s="40">
        <f t="shared" si="6"/>
        <v>36</v>
      </c>
      <c r="R33" s="40">
        <f t="shared" si="6"/>
        <v>1693000000</v>
      </c>
      <c r="S33" s="40">
        <f t="shared" si="6"/>
        <v>36</v>
      </c>
      <c r="T33" s="40">
        <f t="shared" si="6"/>
        <v>1568000000</v>
      </c>
      <c r="U33" s="40"/>
      <c r="V33" s="96">
        <f t="shared" si="1"/>
        <v>180</v>
      </c>
      <c r="W33" s="21"/>
      <c r="X33" s="21"/>
      <c r="Y33" s="5"/>
      <c r="Z33" s="5"/>
      <c r="AA33" s="5"/>
    </row>
    <row r="34" spans="1:27" ht="102" customHeight="1" x14ac:dyDescent="0.25">
      <c r="A34" s="24"/>
      <c r="B34" s="24"/>
      <c r="C34" s="49">
        <v>1</v>
      </c>
      <c r="D34" s="49" t="s">
        <v>49</v>
      </c>
      <c r="E34" s="49" t="s">
        <v>14</v>
      </c>
      <c r="F34" s="48" t="s">
        <v>56</v>
      </c>
      <c r="G34" s="48" t="s">
        <v>41</v>
      </c>
      <c r="H34" s="119" t="s">
        <v>95</v>
      </c>
      <c r="I34" s="64" t="s">
        <v>98</v>
      </c>
      <c r="J34" s="52" t="s">
        <v>61</v>
      </c>
      <c r="K34" s="51">
        <v>12</v>
      </c>
      <c r="L34" s="116">
        <v>300000000</v>
      </c>
      <c r="M34" s="51">
        <v>12</v>
      </c>
      <c r="N34" s="116">
        <v>400000000</v>
      </c>
      <c r="O34" s="51">
        <v>12</v>
      </c>
      <c r="P34" s="116">
        <v>500000000</v>
      </c>
      <c r="Q34" s="51">
        <v>12</v>
      </c>
      <c r="R34" s="116">
        <v>600000000</v>
      </c>
      <c r="S34" s="51">
        <v>12</v>
      </c>
      <c r="T34" s="116">
        <v>700000000</v>
      </c>
      <c r="U34" s="116"/>
      <c r="V34" s="51">
        <f t="shared" si="1"/>
        <v>60</v>
      </c>
      <c r="W34" s="50" t="s">
        <v>86</v>
      </c>
      <c r="X34" s="62" t="s">
        <v>81</v>
      </c>
      <c r="Y34" s="1"/>
      <c r="Z34" s="1"/>
      <c r="AA34" s="1"/>
    </row>
    <row r="35" spans="1:27" ht="102" customHeight="1" x14ac:dyDescent="0.25">
      <c r="A35" s="24"/>
      <c r="B35" s="24"/>
      <c r="C35" s="49">
        <v>1</v>
      </c>
      <c r="D35" s="49" t="s">
        <v>49</v>
      </c>
      <c r="E35" s="49" t="s">
        <v>14</v>
      </c>
      <c r="F35" s="48" t="s">
        <v>56</v>
      </c>
      <c r="G35" s="48" t="s">
        <v>49</v>
      </c>
      <c r="H35" s="119" t="s">
        <v>96</v>
      </c>
      <c r="I35" s="64" t="s">
        <v>99</v>
      </c>
      <c r="J35" s="52" t="s">
        <v>63</v>
      </c>
      <c r="K35" s="51">
        <v>0</v>
      </c>
      <c r="L35" s="116">
        <v>0</v>
      </c>
      <c r="M35" s="51">
        <v>0</v>
      </c>
      <c r="N35" s="116">
        <v>0</v>
      </c>
      <c r="O35" s="51">
        <v>0</v>
      </c>
      <c r="P35" s="116">
        <v>0</v>
      </c>
      <c r="Q35" s="51">
        <v>0</v>
      </c>
      <c r="R35" s="116">
        <v>0</v>
      </c>
      <c r="S35" s="51">
        <v>0</v>
      </c>
      <c r="T35" s="116">
        <v>0</v>
      </c>
      <c r="U35" s="116"/>
      <c r="V35" s="51">
        <f t="shared" si="1"/>
        <v>0</v>
      </c>
      <c r="W35" s="50" t="s">
        <v>86</v>
      </c>
      <c r="X35" s="62" t="s">
        <v>81</v>
      </c>
      <c r="Y35" s="1"/>
      <c r="Z35" s="1"/>
      <c r="AA35" s="1"/>
    </row>
    <row r="36" spans="1:27" ht="77.25" customHeight="1" x14ac:dyDescent="0.25">
      <c r="A36" s="24"/>
      <c r="B36" s="24"/>
      <c r="C36" s="49">
        <v>1</v>
      </c>
      <c r="D36" s="49" t="s">
        <v>49</v>
      </c>
      <c r="E36" s="49" t="s">
        <v>14</v>
      </c>
      <c r="F36" s="48" t="s">
        <v>56</v>
      </c>
      <c r="G36" s="48" t="s">
        <v>50</v>
      </c>
      <c r="H36" s="63" t="s">
        <v>97</v>
      </c>
      <c r="I36" s="64" t="s">
        <v>100</v>
      </c>
      <c r="J36" s="52" t="s">
        <v>61</v>
      </c>
      <c r="K36" s="51">
        <v>12</v>
      </c>
      <c r="L36" s="51">
        <v>1830000000</v>
      </c>
      <c r="M36" s="51">
        <v>12</v>
      </c>
      <c r="N36" s="51">
        <v>1454700000</v>
      </c>
      <c r="O36" s="51">
        <v>12</v>
      </c>
      <c r="P36" s="51">
        <v>1157000000</v>
      </c>
      <c r="Q36" s="51">
        <v>12</v>
      </c>
      <c r="R36" s="51">
        <v>1013000000</v>
      </c>
      <c r="S36" s="51">
        <v>12</v>
      </c>
      <c r="T36" s="51">
        <v>778000000</v>
      </c>
      <c r="U36" s="51"/>
      <c r="V36" s="51">
        <f t="shared" si="1"/>
        <v>60</v>
      </c>
      <c r="W36" s="50" t="s">
        <v>86</v>
      </c>
      <c r="X36" s="62" t="s">
        <v>81</v>
      </c>
      <c r="Y36" s="1"/>
      <c r="Z36" s="1"/>
      <c r="AA36" s="1"/>
    </row>
    <row r="37" spans="1:27" ht="77.25" customHeight="1" x14ac:dyDescent="0.25">
      <c r="A37" s="24"/>
      <c r="B37" s="24"/>
      <c r="C37" s="49">
        <v>1</v>
      </c>
      <c r="D37" s="49" t="s">
        <v>49</v>
      </c>
      <c r="E37" s="49" t="s">
        <v>14</v>
      </c>
      <c r="F37" s="48" t="s">
        <v>56</v>
      </c>
      <c r="G37" s="48" t="s">
        <v>200</v>
      </c>
      <c r="H37" s="119" t="s">
        <v>201</v>
      </c>
      <c r="I37" s="64" t="s">
        <v>100</v>
      </c>
      <c r="J37" s="52" t="s">
        <v>61</v>
      </c>
      <c r="K37" s="51">
        <v>12</v>
      </c>
      <c r="L37" s="51">
        <v>50000000</v>
      </c>
      <c r="M37" s="51">
        <v>12</v>
      </c>
      <c r="N37" s="51">
        <v>60000000</v>
      </c>
      <c r="O37" s="51">
        <v>12</v>
      </c>
      <c r="P37" s="51">
        <v>70000000</v>
      </c>
      <c r="Q37" s="51">
        <v>12</v>
      </c>
      <c r="R37" s="51">
        <v>80000000</v>
      </c>
      <c r="S37" s="51">
        <v>12</v>
      </c>
      <c r="T37" s="51">
        <v>90000000</v>
      </c>
      <c r="U37" s="51"/>
      <c r="V37" s="51">
        <f t="shared" si="1"/>
        <v>60</v>
      </c>
      <c r="W37" s="50" t="s">
        <v>86</v>
      </c>
      <c r="X37" s="62" t="s">
        <v>81</v>
      </c>
      <c r="Y37" s="1"/>
      <c r="Z37" s="1"/>
      <c r="AA37" s="1"/>
    </row>
    <row r="38" spans="1:27" s="148" customFormat="1" ht="198" customHeight="1" x14ac:dyDescent="0.25">
      <c r="A38" s="78"/>
      <c r="B38" s="15" t="s">
        <v>196</v>
      </c>
      <c r="C38" s="67"/>
      <c r="D38" s="67"/>
      <c r="E38" s="67"/>
      <c r="F38" s="144"/>
      <c r="G38" s="144"/>
      <c r="H38" s="145"/>
      <c r="I38" s="59" t="s">
        <v>194</v>
      </c>
      <c r="J38" s="79"/>
      <c r="K38" s="146"/>
      <c r="L38" s="146"/>
      <c r="M38" s="146"/>
      <c r="N38" s="146"/>
      <c r="O38" s="146"/>
      <c r="P38" s="146"/>
      <c r="Q38" s="146"/>
      <c r="R38" s="146"/>
      <c r="S38" s="146"/>
      <c r="T38" s="146"/>
      <c r="U38" s="146"/>
      <c r="V38" s="146"/>
      <c r="W38" s="65"/>
      <c r="X38" s="66"/>
      <c r="Y38" s="147"/>
      <c r="Z38" s="147"/>
      <c r="AA38" s="147"/>
    </row>
    <row r="39" spans="1:27" s="4" customFormat="1" ht="150" customHeight="1" x14ac:dyDescent="0.25">
      <c r="A39" s="24"/>
      <c r="B39" s="24"/>
      <c r="C39" s="61">
        <v>1</v>
      </c>
      <c r="D39" s="61" t="s">
        <v>49</v>
      </c>
      <c r="E39" s="61" t="s">
        <v>41</v>
      </c>
      <c r="F39" s="61"/>
      <c r="G39" s="25"/>
      <c r="H39" s="27" t="s">
        <v>104</v>
      </c>
      <c r="I39" s="27" t="s">
        <v>167</v>
      </c>
      <c r="J39" s="39">
        <v>0.85</v>
      </c>
      <c r="K39" s="39">
        <v>1</v>
      </c>
      <c r="L39" s="40">
        <f>SUM(L40)</f>
        <v>1578250000</v>
      </c>
      <c r="M39" s="39">
        <v>1</v>
      </c>
      <c r="N39" s="40">
        <f>SUM(N40)</f>
        <v>1688727500</v>
      </c>
      <c r="O39" s="39">
        <v>1</v>
      </c>
      <c r="P39" s="40">
        <f>SUM(P40)</f>
        <v>1806938425</v>
      </c>
      <c r="Q39" s="39">
        <v>1</v>
      </c>
      <c r="R39" s="40">
        <f>SUM(R40)</f>
        <v>1933424115</v>
      </c>
      <c r="S39" s="39">
        <v>1</v>
      </c>
      <c r="T39" s="40">
        <f>SUM(T40)</f>
        <v>2068763803</v>
      </c>
      <c r="U39" s="39">
        <v>1</v>
      </c>
      <c r="V39" s="142">
        <f>SUM(L39+N39+P39+R39+T39)</f>
        <v>9076103843</v>
      </c>
      <c r="W39" s="21"/>
      <c r="X39" s="21"/>
      <c r="Y39" s="5"/>
      <c r="Z39" s="5"/>
      <c r="AA39" s="5"/>
    </row>
    <row r="40" spans="1:27" s="11" customFormat="1" ht="85.5" customHeight="1" x14ac:dyDescent="0.25">
      <c r="A40" s="46"/>
      <c r="B40" s="46"/>
      <c r="C40" s="61">
        <v>1</v>
      </c>
      <c r="D40" s="61" t="s">
        <v>49</v>
      </c>
      <c r="E40" s="61" t="s">
        <v>41</v>
      </c>
      <c r="F40" s="61" t="s">
        <v>38</v>
      </c>
      <c r="G40" s="67"/>
      <c r="H40" s="68" t="s">
        <v>105</v>
      </c>
      <c r="I40" s="68" t="s">
        <v>168</v>
      </c>
      <c r="J40" s="69"/>
      <c r="K40" s="123">
        <v>0.84</v>
      </c>
      <c r="L40" s="97">
        <f>SUM(L41:L44)</f>
        <v>1578250000</v>
      </c>
      <c r="M40" s="123">
        <v>0.97</v>
      </c>
      <c r="N40" s="97">
        <f>SUM(N41:N44)</f>
        <v>1688727500</v>
      </c>
      <c r="O40" s="123">
        <v>1.1299999999999999</v>
      </c>
      <c r="P40" s="97">
        <f>SUM(P41:P44)</f>
        <v>1806938425</v>
      </c>
      <c r="Q40" s="123">
        <v>1.3</v>
      </c>
      <c r="R40" s="97">
        <f>SUM(R41:R44)</f>
        <v>1933424115</v>
      </c>
      <c r="S40" s="123">
        <v>1.47</v>
      </c>
      <c r="T40" s="97">
        <f>SUM(T41:T44)</f>
        <v>2068763803</v>
      </c>
      <c r="U40" s="97"/>
      <c r="V40" s="123">
        <f>K40+M40+O40+Q40+S40</f>
        <v>5.71</v>
      </c>
      <c r="W40" s="65"/>
      <c r="X40" s="47"/>
      <c r="Y40" s="10"/>
      <c r="Z40" s="10"/>
      <c r="AA40" s="10"/>
    </row>
    <row r="41" spans="1:27" s="11" customFormat="1" ht="75.75" customHeight="1" x14ac:dyDescent="0.25">
      <c r="A41" s="46"/>
      <c r="B41" s="46"/>
      <c r="C41" s="70">
        <v>1</v>
      </c>
      <c r="D41" s="70" t="s">
        <v>49</v>
      </c>
      <c r="E41" s="70" t="s">
        <v>41</v>
      </c>
      <c r="F41" s="70" t="s">
        <v>38</v>
      </c>
      <c r="G41" s="70" t="s">
        <v>14</v>
      </c>
      <c r="H41" s="71" t="s">
        <v>106</v>
      </c>
      <c r="I41" s="72" t="s">
        <v>169</v>
      </c>
      <c r="J41" s="73" t="s">
        <v>148</v>
      </c>
      <c r="K41" s="73" t="s">
        <v>111</v>
      </c>
      <c r="L41" s="73">
        <v>50000000</v>
      </c>
      <c r="M41" s="73" t="s">
        <v>155</v>
      </c>
      <c r="N41" s="73">
        <v>50000000</v>
      </c>
      <c r="O41" s="73" t="s">
        <v>152</v>
      </c>
      <c r="P41" s="73">
        <v>53000000</v>
      </c>
      <c r="Q41" s="73" t="s">
        <v>153</v>
      </c>
      <c r="R41" s="73">
        <v>53500000</v>
      </c>
      <c r="S41" s="73" t="s">
        <v>154</v>
      </c>
      <c r="T41" s="73">
        <v>60000000</v>
      </c>
      <c r="U41" s="73"/>
      <c r="V41" s="74" t="s">
        <v>161</v>
      </c>
      <c r="W41" s="75" t="s">
        <v>164</v>
      </c>
      <c r="X41" s="76"/>
      <c r="Y41" s="10"/>
      <c r="Z41" s="10"/>
      <c r="AA41" s="10"/>
    </row>
    <row r="42" spans="1:27" s="11" customFormat="1" ht="85.5" customHeight="1" x14ac:dyDescent="0.25">
      <c r="A42" s="46"/>
      <c r="B42" s="46"/>
      <c r="C42" s="70">
        <v>1</v>
      </c>
      <c r="D42" s="70" t="s">
        <v>49</v>
      </c>
      <c r="E42" s="70" t="s">
        <v>41</v>
      </c>
      <c r="F42" s="70" t="s">
        <v>38</v>
      </c>
      <c r="G42" s="70" t="s">
        <v>41</v>
      </c>
      <c r="H42" s="71" t="s">
        <v>107</v>
      </c>
      <c r="I42" s="72" t="s">
        <v>170</v>
      </c>
      <c r="J42" s="73" t="s">
        <v>113</v>
      </c>
      <c r="K42" s="73" t="s">
        <v>113</v>
      </c>
      <c r="L42" s="73">
        <v>75000000</v>
      </c>
      <c r="M42" s="73" t="s">
        <v>113</v>
      </c>
      <c r="N42" s="73">
        <v>80000000</v>
      </c>
      <c r="O42" s="73" t="s">
        <v>113</v>
      </c>
      <c r="P42" s="73">
        <v>80000000</v>
      </c>
      <c r="Q42" s="73" t="s">
        <v>113</v>
      </c>
      <c r="R42" s="73">
        <v>80000000</v>
      </c>
      <c r="S42" s="73" t="s">
        <v>113</v>
      </c>
      <c r="T42" s="73">
        <v>80000000</v>
      </c>
      <c r="U42" s="73"/>
      <c r="V42" s="74" t="s">
        <v>151</v>
      </c>
      <c r="W42" s="75" t="s">
        <v>164</v>
      </c>
      <c r="X42" s="76"/>
      <c r="Y42" s="10"/>
      <c r="Z42" s="10"/>
      <c r="AA42" s="10"/>
    </row>
    <row r="43" spans="1:27" ht="87.75" customHeight="1" x14ac:dyDescent="0.25">
      <c r="A43" s="24"/>
      <c r="B43" s="24"/>
      <c r="C43" s="70">
        <v>1</v>
      </c>
      <c r="D43" s="70" t="s">
        <v>49</v>
      </c>
      <c r="E43" s="70" t="s">
        <v>41</v>
      </c>
      <c r="F43" s="70" t="s">
        <v>38</v>
      </c>
      <c r="G43" s="70" t="s">
        <v>40</v>
      </c>
      <c r="H43" s="71" t="s">
        <v>108</v>
      </c>
      <c r="I43" s="72" t="s">
        <v>110</v>
      </c>
      <c r="J43" s="77" t="s">
        <v>112</v>
      </c>
      <c r="K43" s="77" t="s">
        <v>156</v>
      </c>
      <c r="L43" s="77">
        <v>53250000</v>
      </c>
      <c r="M43" s="77" t="s">
        <v>156</v>
      </c>
      <c r="N43" s="77">
        <v>53000000</v>
      </c>
      <c r="O43" s="77" t="s">
        <v>156</v>
      </c>
      <c r="P43" s="77">
        <v>53227500</v>
      </c>
      <c r="Q43" s="77" t="s">
        <v>156</v>
      </c>
      <c r="R43" s="77">
        <v>54227500</v>
      </c>
      <c r="S43" s="77" t="s">
        <v>156</v>
      </c>
      <c r="T43" s="77">
        <v>75000000</v>
      </c>
      <c r="U43" s="77"/>
      <c r="V43" s="74" t="s">
        <v>162</v>
      </c>
      <c r="W43" s="75" t="s">
        <v>164</v>
      </c>
      <c r="X43" s="76"/>
      <c r="Y43" s="1"/>
      <c r="Z43" s="1"/>
      <c r="AA43" s="1"/>
    </row>
    <row r="44" spans="1:27" ht="154.5" customHeight="1" x14ac:dyDescent="0.25">
      <c r="A44" s="24"/>
      <c r="B44" s="24"/>
      <c r="C44" s="70">
        <v>1</v>
      </c>
      <c r="D44" s="70" t="s">
        <v>49</v>
      </c>
      <c r="E44" s="70" t="s">
        <v>41</v>
      </c>
      <c r="F44" s="70" t="s">
        <v>38</v>
      </c>
      <c r="G44" s="70" t="s">
        <v>42</v>
      </c>
      <c r="H44" s="71" t="s">
        <v>109</v>
      </c>
      <c r="I44" s="72" t="s">
        <v>171</v>
      </c>
      <c r="J44" s="77" t="s">
        <v>172</v>
      </c>
      <c r="K44" s="77" t="s">
        <v>173</v>
      </c>
      <c r="L44" s="74">
        <v>1400000000</v>
      </c>
      <c r="M44" s="77" t="s">
        <v>174</v>
      </c>
      <c r="N44" s="74">
        <v>1505727500</v>
      </c>
      <c r="O44" s="77" t="s">
        <v>175</v>
      </c>
      <c r="P44" s="74">
        <v>1620710925</v>
      </c>
      <c r="Q44" s="77" t="s">
        <v>176</v>
      </c>
      <c r="R44" s="74">
        <v>1745696615</v>
      </c>
      <c r="S44" s="77" t="s">
        <v>177</v>
      </c>
      <c r="T44" s="74">
        <v>1853763803</v>
      </c>
      <c r="U44" s="74"/>
      <c r="V44" s="77" t="s">
        <v>178</v>
      </c>
      <c r="W44" s="75" t="s">
        <v>164</v>
      </c>
      <c r="X44" s="76"/>
      <c r="Y44" s="1"/>
      <c r="Z44" s="1"/>
      <c r="AA44" s="1"/>
    </row>
    <row r="45" spans="1:27" s="4" customFormat="1" ht="121.5" customHeight="1" x14ac:dyDescent="0.25">
      <c r="A45" s="24"/>
      <c r="B45" s="24"/>
      <c r="C45" s="61">
        <v>1</v>
      </c>
      <c r="D45" s="61" t="s">
        <v>49</v>
      </c>
      <c r="E45" s="61" t="s">
        <v>41</v>
      </c>
      <c r="F45" s="25"/>
      <c r="G45" s="25"/>
      <c r="H45" s="27" t="s">
        <v>114</v>
      </c>
      <c r="I45" s="27" t="s">
        <v>184</v>
      </c>
      <c r="J45" s="39">
        <v>0.85</v>
      </c>
      <c r="K45" s="39">
        <v>1</v>
      </c>
      <c r="L45" s="40">
        <f>SUM(L46+L51)</f>
        <v>1364250000</v>
      </c>
      <c r="M45" s="39">
        <v>1</v>
      </c>
      <c r="N45" s="40">
        <f>SUM(N46+N51)</f>
        <v>1459747500</v>
      </c>
      <c r="O45" s="39">
        <v>1</v>
      </c>
      <c r="P45" s="40">
        <f>SUM(P46+P51)</f>
        <v>1561929825</v>
      </c>
      <c r="Q45" s="39">
        <v>1</v>
      </c>
      <c r="R45" s="40">
        <f>SUM(R46+R51)</f>
        <v>1671264913</v>
      </c>
      <c r="S45" s="39">
        <v>1</v>
      </c>
      <c r="T45" s="40">
        <f>SUM(T46+T51)</f>
        <v>1788253457</v>
      </c>
      <c r="U45" s="39">
        <v>1</v>
      </c>
      <c r="V45" s="142">
        <f>SUM(L45+N45+P45+R45+T45)</f>
        <v>7845445695</v>
      </c>
      <c r="W45" s="21"/>
      <c r="X45" s="21"/>
      <c r="Y45" s="5"/>
      <c r="Z45" s="5"/>
      <c r="AA45" s="5"/>
    </row>
    <row r="46" spans="1:27" ht="194.25" customHeight="1" x14ac:dyDescent="0.25">
      <c r="A46" s="24"/>
      <c r="B46" s="24"/>
      <c r="C46" s="61">
        <v>1</v>
      </c>
      <c r="D46" s="61" t="s">
        <v>49</v>
      </c>
      <c r="E46" s="61" t="s">
        <v>41</v>
      </c>
      <c r="F46" s="61" t="s">
        <v>15</v>
      </c>
      <c r="G46" s="67"/>
      <c r="H46" s="68" t="s">
        <v>115</v>
      </c>
      <c r="I46" s="68" t="s">
        <v>185</v>
      </c>
      <c r="J46" s="79"/>
      <c r="K46" s="123">
        <v>0.76</v>
      </c>
      <c r="L46" s="97">
        <f>SUM(L47:L50)</f>
        <v>250250000</v>
      </c>
      <c r="M46" s="123">
        <v>0.95</v>
      </c>
      <c r="N46" s="124">
        <f>SUM(N47:N50)</f>
        <v>255747500</v>
      </c>
      <c r="O46" s="123">
        <v>1.1299999999999999</v>
      </c>
      <c r="P46" s="97">
        <f>SUM(P47:P50)</f>
        <v>257929825</v>
      </c>
      <c r="Q46" s="123">
        <v>1.29</v>
      </c>
      <c r="R46" s="97">
        <f>SUM(R47:R50)</f>
        <v>277264913</v>
      </c>
      <c r="S46" s="123">
        <v>1.43</v>
      </c>
      <c r="T46" s="97">
        <f>SUM(T47:T50)</f>
        <v>284253457</v>
      </c>
      <c r="U46" s="97"/>
      <c r="V46" s="123">
        <f>K46+M46+O46+Q46+S46</f>
        <v>5.56</v>
      </c>
      <c r="W46" s="65"/>
      <c r="X46" s="21"/>
      <c r="Y46" s="1"/>
      <c r="Z46" s="1"/>
      <c r="AA46" s="1"/>
    </row>
    <row r="47" spans="1:27" ht="103.5" customHeight="1" x14ac:dyDescent="0.25">
      <c r="A47" s="78"/>
      <c r="B47" s="78"/>
      <c r="C47" s="80">
        <v>1</v>
      </c>
      <c r="D47" s="80" t="s">
        <v>49</v>
      </c>
      <c r="E47" s="80" t="s">
        <v>41</v>
      </c>
      <c r="F47" s="80" t="s">
        <v>15</v>
      </c>
      <c r="G47" s="80" t="s">
        <v>40</v>
      </c>
      <c r="H47" s="81" t="s">
        <v>116</v>
      </c>
      <c r="I47" s="89" t="s">
        <v>186</v>
      </c>
      <c r="J47" s="83" t="s">
        <v>157</v>
      </c>
      <c r="K47" s="83" t="s">
        <v>202</v>
      </c>
      <c r="L47" s="84">
        <v>150000000</v>
      </c>
      <c r="M47" s="83" t="s">
        <v>202</v>
      </c>
      <c r="N47" s="84">
        <v>150000000</v>
      </c>
      <c r="O47" s="83" t="s">
        <v>158</v>
      </c>
      <c r="P47" s="84">
        <v>150000000</v>
      </c>
      <c r="Q47" s="83" t="s">
        <v>158</v>
      </c>
      <c r="R47" s="84">
        <v>150000000</v>
      </c>
      <c r="S47" s="83" t="s">
        <v>158</v>
      </c>
      <c r="T47" s="84">
        <v>150000000</v>
      </c>
      <c r="U47" s="84"/>
      <c r="V47" s="83" t="s">
        <v>203</v>
      </c>
      <c r="W47" s="82" t="s">
        <v>129</v>
      </c>
      <c r="X47" s="85"/>
      <c r="Y47" s="1"/>
      <c r="Z47" s="1"/>
      <c r="AA47" s="1"/>
    </row>
    <row r="48" spans="1:27" ht="84" customHeight="1" x14ac:dyDescent="0.25">
      <c r="A48" s="24"/>
      <c r="B48" s="24"/>
      <c r="C48" s="80">
        <v>1</v>
      </c>
      <c r="D48" s="80" t="s">
        <v>49</v>
      </c>
      <c r="E48" s="80" t="s">
        <v>41</v>
      </c>
      <c r="F48" s="80" t="s">
        <v>15</v>
      </c>
      <c r="G48" s="80" t="s">
        <v>42</v>
      </c>
      <c r="H48" s="86" t="s">
        <v>117</v>
      </c>
      <c r="I48" s="90" t="s">
        <v>187</v>
      </c>
      <c r="J48" s="87" t="s">
        <v>122</v>
      </c>
      <c r="K48" s="87" t="s">
        <v>122</v>
      </c>
      <c r="L48" s="84">
        <v>35250000</v>
      </c>
      <c r="M48" s="87" t="s">
        <v>122</v>
      </c>
      <c r="N48" s="84">
        <v>35000000</v>
      </c>
      <c r="O48" s="87" t="s">
        <v>122</v>
      </c>
      <c r="P48" s="84">
        <v>35000000</v>
      </c>
      <c r="Q48" s="87" t="s">
        <v>122</v>
      </c>
      <c r="R48" s="84">
        <v>35000000</v>
      </c>
      <c r="S48" s="87" t="s">
        <v>122</v>
      </c>
      <c r="T48" s="84">
        <v>41988544</v>
      </c>
      <c r="U48" s="84"/>
      <c r="V48" s="84" t="s">
        <v>163</v>
      </c>
      <c r="W48" s="82" t="s">
        <v>129</v>
      </c>
      <c r="X48" s="85"/>
      <c r="Y48" s="1"/>
      <c r="Z48" s="1"/>
      <c r="AA48" s="1"/>
    </row>
    <row r="49" spans="1:27" ht="133.5" customHeight="1" x14ac:dyDescent="0.25">
      <c r="A49" s="24"/>
      <c r="B49" s="24"/>
      <c r="C49" s="80">
        <v>1</v>
      </c>
      <c r="D49" s="80" t="s">
        <v>49</v>
      </c>
      <c r="E49" s="80" t="s">
        <v>41</v>
      </c>
      <c r="F49" s="80" t="s">
        <v>15</v>
      </c>
      <c r="G49" s="115" t="s">
        <v>49</v>
      </c>
      <c r="H49" s="81" t="s">
        <v>118</v>
      </c>
      <c r="I49" s="90" t="s">
        <v>120</v>
      </c>
      <c r="J49" s="85" t="s">
        <v>149</v>
      </c>
      <c r="K49" s="83" t="s">
        <v>204</v>
      </c>
      <c r="L49" s="84">
        <v>50000000</v>
      </c>
      <c r="M49" s="84" t="s">
        <v>204</v>
      </c>
      <c r="N49" s="84">
        <v>50000000</v>
      </c>
      <c r="O49" s="84" t="s">
        <v>204</v>
      </c>
      <c r="P49" s="84">
        <v>50000000</v>
      </c>
      <c r="Q49" s="84" t="s">
        <v>204</v>
      </c>
      <c r="R49" s="84">
        <v>60000000</v>
      </c>
      <c r="S49" s="84" t="s">
        <v>204</v>
      </c>
      <c r="T49" s="84">
        <v>60000000</v>
      </c>
      <c r="U49" s="84"/>
      <c r="V49" s="84" t="s">
        <v>148</v>
      </c>
      <c r="W49" s="82" t="s">
        <v>129</v>
      </c>
      <c r="X49" s="85"/>
      <c r="Y49" s="1"/>
      <c r="Z49" s="1"/>
      <c r="AA49" s="1"/>
    </row>
    <row r="50" spans="1:27" ht="66" customHeight="1" x14ac:dyDescent="0.25">
      <c r="A50" s="24"/>
      <c r="B50" s="24"/>
      <c r="C50" s="80">
        <v>1</v>
      </c>
      <c r="D50" s="80" t="s">
        <v>49</v>
      </c>
      <c r="E50" s="80" t="s">
        <v>41</v>
      </c>
      <c r="F50" s="80" t="s">
        <v>15</v>
      </c>
      <c r="G50" s="80">
        <v>11</v>
      </c>
      <c r="H50" s="81" t="s">
        <v>119</v>
      </c>
      <c r="I50" s="90" t="s">
        <v>121</v>
      </c>
      <c r="J50" s="85" t="s">
        <v>122</v>
      </c>
      <c r="K50" s="85" t="s">
        <v>122</v>
      </c>
      <c r="L50" s="88">
        <v>15000000</v>
      </c>
      <c r="M50" s="85" t="s">
        <v>122</v>
      </c>
      <c r="N50" s="88">
        <v>20747500</v>
      </c>
      <c r="O50" s="85" t="s">
        <v>122</v>
      </c>
      <c r="P50" s="88">
        <v>22929825</v>
      </c>
      <c r="Q50" s="85" t="s">
        <v>122</v>
      </c>
      <c r="R50" s="88">
        <v>32264913</v>
      </c>
      <c r="S50" s="85" t="s">
        <v>122</v>
      </c>
      <c r="T50" s="88">
        <v>32264913</v>
      </c>
      <c r="U50" s="88"/>
      <c r="V50" s="84" t="s">
        <v>163</v>
      </c>
      <c r="W50" s="82" t="s">
        <v>129</v>
      </c>
      <c r="X50" s="82" t="s">
        <v>74</v>
      </c>
      <c r="Y50" s="1"/>
      <c r="Z50" s="1"/>
      <c r="AA50" s="1"/>
    </row>
    <row r="51" spans="1:27" ht="193.5" customHeight="1" x14ac:dyDescent="0.25">
      <c r="A51" s="24"/>
      <c r="B51" s="24"/>
      <c r="C51" s="61">
        <v>1</v>
      </c>
      <c r="D51" s="61" t="s">
        <v>49</v>
      </c>
      <c r="E51" s="61" t="s">
        <v>41</v>
      </c>
      <c r="F51" s="61" t="s">
        <v>37</v>
      </c>
      <c r="G51" s="31"/>
      <c r="H51" s="27" t="s">
        <v>123</v>
      </c>
      <c r="I51" s="68" t="s">
        <v>188</v>
      </c>
      <c r="J51" s="66"/>
      <c r="K51" s="123">
        <v>0.76</v>
      </c>
      <c r="L51" s="98">
        <f>SUM(L52:L55)</f>
        <v>1114000000</v>
      </c>
      <c r="M51" s="123">
        <v>0.95</v>
      </c>
      <c r="N51" s="98">
        <f>SUM(N52:N55)</f>
        <v>1204000000</v>
      </c>
      <c r="O51" s="123">
        <v>1.1299999999999999</v>
      </c>
      <c r="P51" s="98">
        <f>SUM(P52:P55)</f>
        <v>1304000000</v>
      </c>
      <c r="Q51" s="123">
        <v>1.29</v>
      </c>
      <c r="R51" s="98">
        <f>SUM(R52:R55)</f>
        <v>1394000000</v>
      </c>
      <c r="S51" s="123">
        <v>1.43</v>
      </c>
      <c r="T51" s="98">
        <f>SUM(T52:T55)</f>
        <v>1504000000</v>
      </c>
      <c r="U51" s="98"/>
      <c r="V51" s="123">
        <f>K51+M51+O51+Q51+S51</f>
        <v>5.56</v>
      </c>
      <c r="W51" s="65"/>
      <c r="X51" s="21"/>
      <c r="Y51" s="1"/>
      <c r="Z51" s="1"/>
      <c r="AA51" s="1"/>
    </row>
    <row r="52" spans="1:27" ht="61.5" customHeight="1" x14ac:dyDescent="0.25">
      <c r="A52" s="24"/>
      <c r="B52" s="24"/>
      <c r="C52" s="80">
        <v>1</v>
      </c>
      <c r="D52" s="80" t="s">
        <v>49</v>
      </c>
      <c r="E52" s="80" t="s">
        <v>41</v>
      </c>
      <c r="F52" s="80" t="s">
        <v>37</v>
      </c>
      <c r="G52" s="80" t="s">
        <v>40</v>
      </c>
      <c r="H52" s="91" t="s">
        <v>124</v>
      </c>
      <c r="I52" s="92" t="s">
        <v>127</v>
      </c>
      <c r="J52" s="85" t="s">
        <v>128</v>
      </c>
      <c r="K52" s="85" t="s">
        <v>150</v>
      </c>
      <c r="L52" s="88">
        <v>200000000</v>
      </c>
      <c r="M52" s="85" t="s">
        <v>150</v>
      </c>
      <c r="N52" s="88">
        <v>200000000</v>
      </c>
      <c r="O52" s="85" t="s">
        <v>150</v>
      </c>
      <c r="P52" s="88">
        <v>200000000</v>
      </c>
      <c r="Q52" s="85" t="s">
        <v>150</v>
      </c>
      <c r="R52" s="88">
        <v>200000000</v>
      </c>
      <c r="S52" s="85" t="s">
        <v>150</v>
      </c>
      <c r="T52" s="88">
        <v>200000000</v>
      </c>
      <c r="U52" s="88"/>
      <c r="V52" s="85" t="s">
        <v>150</v>
      </c>
      <c r="W52" s="82" t="s">
        <v>129</v>
      </c>
      <c r="X52" s="85"/>
      <c r="Y52" s="1"/>
      <c r="Z52" s="1"/>
      <c r="AA52" s="1"/>
    </row>
    <row r="53" spans="1:27" s="11" customFormat="1" ht="144.75" customHeight="1" x14ac:dyDescent="0.25">
      <c r="A53" s="46"/>
      <c r="B53" s="46"/>
      <c r="C53" s="80">
        <v>1</v>
      </c>
      <c r="D53" s="80" t="s">
        <v>49</v>
      </c>
      <c r="E53" s="80" t="s">
        <v>41</v>
      </c>
      <c r="F53" s="80" t="s">
        <v>37</v>
      </c>
      <c r="G53" s="80" t="s">
        <v>48</v>
      </c>
      <c r="H53" s="91" t="s">
        <v>116</v>
      </c>
      <c r="I53" s="93" t="s">
        <v>189</v>
      </c>
      <c r="J53" s="82" t="s">
        <v>190</v>
      </c>
      <c r="K53" s="82" t="s">
        <v>205</v>
      </c>
      <c r="L53" s="88">
        <v>400000000</v>
      </c>
      <c r="M53" s="82" t="s">
        <v>206</v>
      </c>
      <c r="N53" s="88">
        <v>450000000</v>
      </c>
      <c r="O53" s="82" t="s">
        <v>207</v>
      </c>
      <c r="P53" s="88">
        <v>500000000</v>
      </c>
      <c r="Q53" s="82" t="s">
        <v>207</v>
      </c>
      <c r="R53" s="88">
        <v>550000000</v>
      </c>
      <c r="S53" s="82" t="s">
        <v>207</v>
      </c>
      <c r="T53" s="88">
        <v>610000000</v>
      </c>
      <c r="U53" s="88"/>
      <c r="V53" s="82" t="s">
        <v>209</v>
      </c>
      <c r="W53" s="82" t="s">
        <v>129</v>
      </c>
      <c r="X53" s="85"/>
      <c r="Y53" s="10"/>
      <c r="Z53" s="10"/>
      <c r="AA53" s="10"/>
    </row>
    <row r="54" spans="1:27" s="11" customFormat="1" ht="219.75" customHeight="1" x14ac:dyDescent="0.25">
      <c r="A54" s="46"/>
      <c r="B54" s="46"/>
      <c r="C54" s="80">
        <v>1</v>
      </c>
      <c r="D54" s="80" t="s">
        <v>49</v>
      </c>
      <c r="E54" s="80" t="s">
        <v>41</v>
      </c>
      <c r="F54" s="80" t="s">
        <v>37</v>
      </c>
      <c r="G54" s="80" t="s">
        <v>57</v>
      </c>
      <c r="H54" s="91" t="s">
        <v>125</v>
      </c>
      <c r="I54" s="94" t="s">
        <v>191</v>
      </c>
      <c r="J54" s="82" t="s">
        <v>159</v>
      </c>
      <c r="K54" s="82" t="s">
        <v>206</v>
      </c>
      <c r="L54" s="88">
        <v>400000000</v>
      </c>
      <c r="M54" s="82" t="s">
        <v>206</v>
      </c>
      <c r="N54" s="88">
        <v>440000000</v>
      </c>
      <c r="O54" s="82" t="s">
        <v>208</v>
      </c>
      <c r="P54" s="88">
        <v>490000000</v>
      </c>
      <c r="Q54" s="82" t="s">
        <v>208</v>
      </c>
      <c r="R54" s="88">
        <v>530000000</v>
      </c>
      <c r="S54" s="82" t="s">
        <v>208</v>
      </c>
      <c r="T54" s="88">
        <v>580000000</v>
      </c>
      <c r="U54" s="88"/>
      <c r="V54" s="82" t="s">
        <v>210</v>
      </c>
      <c r="W54" s="82" t="s">
        <v>129</v>
      </c>
      <c r="X54" s="85"/>
      <c r="Y54" s="10"/>
      <c r="Z54" s="10"/>
      <c r="AA54" s="10"/>
    </row>
    <row r="55" spans="1:27" ht="142.5" customHeight="1" x14ac:dyDescent="0.25">
      <c r="A55" s="24"/>
      <c r="B55" s="24"/>
      <c r="C55" s="80">
        <v>1</v>
      </c>
      <c r="D55" s="80" t="s">
        <v>49</v>
      </c>
      <c r="E55" s="80" t="s">
        <v>41</v>
      </c>
      <c r="F55" s="80" t="s">
        <v>37</v>
      </c>
      <c r="G55" s="80">
        <v>14</v>
      </c>
      <c r="H55" s="91" t="s">
        <v>126</v>
      </c>
      <c r="I55" s="95" t="s">
        <v>192</v>
      </c>
      <c r="J55" s="82" t="s">
        <v>160</v>
      </c>
      <c r="K55" s="82" t="s">
        <v>211</v>
      </c>
      <c r="L55" s="88">
        <v>114000000</v>
      </c>
      <c r="M55" s="82" t="s">
        <v>211</v>
      </c>
      <c r="N55" s="88">
        <v>114000000</v>
      </c>
      <c r="O55" s="82" t="s">
        <v>211</v>
      </c>
      <c r="P55" s="88">
        <v>114000000</v>
      </c>
      <c r="Q55" s="82" t="s">
        <v>211</v>
      </c>
      <c r="R55" s="88">
        <v>114000000</v>
      </c>
      <c r="S55" s="82" t="s">
        <v>211</v>
      </c>
      <c r="T55" s="88">
        <v>114000000</v>
      </c>
      <c r="U55" s="88"/>
      <c r="V55" s="82" t="s">
        <v>212</v>
      </c>
      <c r="W55" s="82" t="s">
        <v>129</v>
      </c>
      <c r="X55" s="85"/>
      <c r="Y55" s="1"/>
      <c r="Z55" s="1"/>
      <c r="AA55" s="1"/>
    </row>
    <row r="56" spans="1:27" ht="139.5" customHeight="1" x14ac:dyDescent="0.25">
      <c r="A56" s="24"/>
      <c r="B56" s="24"/>
      <c r="C56" s="61">
        <v>1</v>
      </c>
      <c r="D56" s="61" t="s">
        <v>49</v>
      </c>
      <c r="E56" s="61" t="s">
        <v>48</v>
      </c>
      <c r="F56" s="67"/>
      <c r="G56" s="67"/>
      <c r="H56" s="68" t="s">
        <v>130</v>
      </c>
      <c r="I56" s="68" t="s">
        <v>179</v>
      </c>
      <c r="J56" s="28">
        <v>0.85</v>
      </c>
      <c r="K56" s="39">
        <v>1</v>
      </c>
      <c r="L56" s="98">
        <f>SUM(L57)</f>
        <v>1417750000</v>
      </c>
      <c r="M56" s="39">
        <v>1</v>
      </c>
      <c r="N56" s="98">
        <f>SUM(N57)</f>
        <v>1516992500</v>
      </c>
      <c r="O56" s="39">
        <v>1</v>
      </c>
      <c r="P56" s="98">
        <f>SUM(P57)</f>
        <v>1623181975</v>
      </c>
      <c r="Q56" s="39">
        <v>1</v>
      </c>
      <c r="R56" s="98">
        <f>SUM(R57)</f>
        <v>1736804713</v>
      </c>
      <c r="S56" s="39">
        <v>1</v>
      </c>
      <c r="T56" s="98">
        <f>SUM(T57)</f>
        <v>1858381043</v>
      </c>
      <c r="U56" s="39">
        <v>1</v>
      </c>
      <c r="V56" s="142">
        <f>SUM(L56+N56+P56+R56+T56)</f>
        <v>8153110231</v>
      </c>
      <c r="W56" s="65"/>
      <c r="X56" s="21"/>
      <c r="Y56" s="1"/>
      <c r="Z56" s="1"/>
      <c r="AA56" s="1"/>
    </row>
    <row r="57" spans="1:27" ht="89.25" customHeight="1" x14ac:dyDescent="0.25">
      <c r="A57" s="24"/>
      <c r="B57" s="24"/>
      <c r="C57" s="61">
        <v>1</v>
      </c>
      <c r="D57" s="61" t="s">
        <v>49</v>
      </c>
      <c r="E57" s="61" t="s">
        <v>48</v>
      </c>
      <c r="F57" s="61" t="s">
        <v>37</v>
      </c>
      <c r="G57" s="67"/>
      <c r="H57" s="68" t="s">
        <v>131</v>
      </c>
      <c r="I57" s="68" t="s">
        <v>180</v>
      </c>
      <c r="J57" s="28">
        <v>0.85</v>
      </c>
      <c r="K57" s="125">
        <v>74.150000000000006</v>
      </c>
      <c r="L57" s="98">
        <f>SUM(L58:L59)</f>
        <v>1417750000</v>
      </c>
      <c r="M57" s="125">
        <v>74.150000000000006</v>
      </c>
      <c r="N57" s="98">
        <f>SUM(N58:N59)</f>
        <v>1516992500</v>
      </c>
      <c r="O57" s="125">
        <v>74.150000000000006</v>
      </c>
      <c r="P57" s="98">
        <f>SUM(P58:P59)</f>
        <v>1623181975</v>
      </c>
      <c r="Q57" s="125">
        <v>74.150000000000006</v>
      </c>
      <c r="R57" s="98">
        <f>SUM(R58:R59)</f>
        <v>1736804713</v>
      </c>
      <c r="S57" s="125">
        <v>74.150000000000006</v>
      </c>
      <c r="T57" s="98">
        <f>SUM(T58:T59)</f>
        <v>1858381043</v>
      </c>
      <c r="U57" s="98"/>
      <c r="V57" s="123">
        <f>K57+M57+O57+Q57+S57</f>
        <v>370.75</v>
      </c>
      <c r="W57" s="65"/>
      <c r="X57" s="20"/>
      <c r="Y57" s="1"/>
      <c r="Z57" s="1"/>
      <c r="AA57" s="1"/>
    </row>
    <row r="58" spans="1:27" ht="95.25" customHeight="1" x14ac:dyDescent="0.25">
      <c r="A58" s="24"/>
      <c r="B58" s="24"/>
      <c r="C58" s="99">
        <v>1</v>
      </c>
      <c r="D58" s="99" t="s">
        <v>49</v>
      </c>
      <c r="E58" s="99" t="s">
        <v>48</v>
      </c>
      <c r="F58" s="99" t="s">
        <v>37</v>
      </c>
      <c r="G58" s="99" t="s">
        <v>14</v>
      </c>
      <c r="H58" s="100" t="s">
        <v>132</v>
      </c>
      <c r="I58" s="101" t="s">
        <v>133</v>
      </c>
      <c r="J58" s="102" t="s">
        <v>166</v>
      </c>
      <c r="K58" s="102" t="s">
        <v>145</v>
      </c>
      <c r="L58" s="103">
        <v>600000000</v>
      </c>
      <c r="M58" s="102" t="s">
        <v>146</v>
      </c>
      <c r="N58" s="103">
        <v>676992500</v>
      </c>
      <c r="O58" s="102" t="s">
        <v>146</v>
      </c>
      <c r="P58" s="103">
        <v>725000000</v>
      </c>
      <c r="Q58" s="102" t="s">
        <v>147</v>
      </c>
      <c r="R58" s="103">
        <v>800000000</v>
      </c>
      <c r="S58" s="102" t="s">
        <v>147</v>
      </c>
      <c r="T58" s="103">
        <v>833381043</v>
      </c>
      <c r="U58" s="103"/>
      <c r="V58" s="102" t="s">
        <v>147</v>
      </c>
      <c r="W58" s="104" t="s">
        <v>136</v>
      </c>
      <c r="X58" s="104"/>
      <c r="Y58" s="1"/>
      <c r="Z58" s="1"/>
      <c r="AA58" s="1"/>
    </row>
    <row r="59" spans="1:27" ht="87" customHeight="1" x14ac:dyDescent="0.25">
      <c r="A59" s="24"/>
      <c r="B59" s="24"/>
      <c r="C59" s="99">
        <v>1</v>
      </c>
      <c r="D59" s="99" t="s">
        <v>49</v>
      </c>
      <c r="E59" s="99" t="s">
        <v>48</v>
      </c>
      <c r="F59" s="99" t="s">
        <v>37</v>
      </c>
      <c r="G59" s="99" t="s">
        <v>41</v>
      </c>
      <c r="H59" s="100" t="s">
        <v>131</v>
      </c>
      <c r="I59" s="105" t="s">
        <v>134</v>
      </c>
      <c r="J59" s="104" t="s">
        <v>135</v>
      </c>
      <c r="K59" s="104" t="s">
        <v>135</v>
      </c>
      <c r="L59" s="103">
        <v>817750000</v>
      </c>
      <c r="M59" s="104" t="s">
        <v>135</v>
      </c>
      <c r="N59" s="103">
        <v>840000000</v>
      </c>
      <c r="O59" s="104" t="s">
        <v>135</v>
      </c>
      <c r="P59" s="103">
        <v>898181975</v>
      </c>
      <c r="Q59" s="104" t="s">
        <v>135</v>
      </c>
      <c r="R59" s="103">
        <v>936804713</v>
      </c>
      <c r="S59" s="104" t="s">
        <v>135</v>
      </c>
      <c r="T59" s="103">
        <v>1025000000</v>
      </c>
      <c r="U59" s="103"/>
      <c r="V59" s="104" t="s">
        <v>135</v>
      </c>
      <c r="W59" s="104" t="s">
        <v>136</v>
      </c>
      <c r="X59" s="104"/>
      <c r="Y59" s="1"/>
      <c r="Z59" s="1"/>
      <c r="AA59" s="1"/>
    </row>
    <row r="60" spans="1:27" ht="125.25" customHeight="1" x14ac:dyDescent="0.25">
      <c r="A60" s="24"/>
      <c r="B60" s="24"/>
      <c r="C60" s="61">
        <v>1</v>
      </c>
      <c r="D60" s="61" t="s">
        <v>49</v>
      </c>
      <c r="E60" s="61" t="s">
        <v>49</v>
      </c>
      <c r="F60" s="31"/>
      <c r="G60" s="31"/>
      <c r="H60" s="27" t="s">
        <v>137</v>
      </c>
      <c r="I60" s="68" t="s">
        <v>138</v>
      </c>
      <c r="J60" s="28">
        <v>0.85</v>
      </c>
      <c r="K60" s="39">
        <v>1</v>
      </c>
      <c r="L60" s="98">
        <f>SUM(L61+L64)</f>
        <v>240750000</v>
      </c>
      <c r="M60" s="39">
        <v>1</v>
      </c>
      <c r="N60" s="98">
        <f>SUM(N61+N64)</f>
        <v>257602500</v>
      </c>
      <c r="O60" s="39">
        <v>1</v>
      </c>
      <c r="P60" s="98">
        <f>SUM(P61+P64)</f>
        <v>275634675</v>
      </c>
      <c r="Q60" s="39">
        <v>1</v>
      </c>
      <c r="R60" s="98">
        <f>SUM(R61+R64)</f>
        <v>294929102</v>
      </c>
      <c r="S60" s="39">
        <v>1</v>
      </c>
      <c r="T60" s="98">
        <f>SUM(T61+T64)</f>
        <v>315574139</v>
      </c>
      <c r="U60" s="39">
        <v>1</v>
      </c>
      <c r="V60" s="142">
        <f>SUM(L60+N60+P60+R60+T60)</f>
        <v>1384490416</v>
      </c>
      <c r="W60" s="65"/>
      <c r="X60" s="20"/>
      <c r="Y60" s="1"/>
      <c r="Z60" s="1"/>
      <c r="AA60" s="1"/>
    </row>
    <row r="61" spans="1:27" ht="87.75" customHeight="1" x14ac:dyDescent="0.25">
      <c r="A61" s="56"/>
      <c r="B61" s="56"/>
      <c r="C61" s="61">
        <v>1</v>
      </c>
      <c r="D61" s="61" t="s">
        <v>49</v>
      </c>
      <c r="E61" s="61" t="s">
        <v>49</v>
      </c>
      <c r="F61" s="60" t="s">
        <v>15</v>
      </c>
      <c r="G61" s="60"/>
      <c r="H61" s="106" t="s">
        <v>139</v>
      </c>
      <c r="I61" s="106" t="s">
        <v>181</v>
      </c>
      <c r="J61" s="28">
        <v>0.85</v>
      </c>
      <c r="K61" s="39">
        <v>1</v>
      </c>
      <c r="L61" s="98">
        <f>SUM(L62:L63)</f>
        <v>165750000</v>
      </c>
      <c r="M61" s="39">
        <v>1</v>
      </c>
      <c r="N61" s="98">
        <f>SUM(N62:N63)</f>
        <v>177602500</v>
      </c>
      <c r="O61" s="39">
        <v>1</v>
      </c>
      <c r="P61" s="98">
        <f>SUM(P62:P63)</f>
        <v>192634675</v>
      </c>
      <c r="Q61" s="39">
        <v>1</v>
      </c>
      <c r="R61" s="98">
        <f>SUM(R62:R63)</f>
        <v>209929102</v>
      </c>
      <c r="S61" s="39">
        <v>1</v>
      </c>
      <c r="T61" s="98">
        <f>SUM(T62:T63)</f>
        <v>215574139</v>
      </c>
      <c r="U61" s="98"/>
      <c r="V61" s="39">
        <v>1</v>
      </c>
      <c r="W61" s="107"/>
      <c r="X61" s="57"/>
      <c r="Y61" s="1"/>
      <c r="Z61" s="1"/>
      <c r="AA61" s="1"/>
    </row>
    <row r="62" spans="1:27" ht="78.75" customHeight="1" x14ac:dyDescent="0.25">
      <c r="A62" s="56"/>
      <c r="B62" s="56"/>
      <c r="C62" s="108">
        <v>1</v>
      </c>
      <c r="D62" s="108" t="s">
        <v>49</v>
      </c>
      <c r="E62" s="108" t="s">
        <v>49</v>
      </c>
      <c r="F62" s="109" t="s">
        <v>15</v>
      </c>
      <c r="G62" s="109" t="s">
        <v>14</v>
      </c>
      <c r="H62" s="110" t="s">
        <v>140</v>
      </c>
      <c r="I62" s="111" t="s">
        <v>182</v>
      </c>
      <c r="J62" s="58" t="s">
        <v>122</v>
      </c>
      <c r="K62" s="54">
        <v>12</v>
      </c>
      <c r="L62" s="54">
        <v>100000000</v>
      </c>
      <c r="M62" s="54">
        <v>12</v>
      </c>
      <c r="N62" s="54">
        <v>111602500</v>
      </c>
      <c r="O62" s="54">
        <v>12</v>
      </c>
      <c r="P62" s="54">
        <v>122634675</v>
      </c>
      <c r="Q62" s="54">
        <v>12</v>
      </c>
      <c r="R62" s="54">
        <v>134929102</v>
      </c>
      <c r="S62" s="54">
        <v>12</v>
      </c>
      <c r="T62" s="54">
        <v>140574139</v>
      </c>
      <c r="U62" s="54"/>
      <c r="V62" s="55">
        <f>K62+M62+O62+Q62+S62</f>
        <v>60</v>
      </c>
      <c r="W62" s="53" t="s">
        <v>136</v>
      </c>
      <c r="X62" s="58"/>
      <c r="Y62" s="1"/>
      <c r="Z62" s="1"/>
      <c r="AA62" s="1"/>
    </row>
    <row r="63" spans="1:27" ht="84" customHeight="1" x14ac:dyDescent="0.25">
      <c r="A63" s="56"/>
      <c r="B63" s="56"/>
      <c r="C63" s="108">
        <v>1</v>
      </c>
      <c r="D63" s="108" t="s">
        <v>49</v>
      </c>
      <c r="E63" s="108" t="s">
        <v>49</v>
      </c>
      <c r="F63" s="109" t="s">
        <v>15</v>
      </c>
      <c r="G63" s="109" t="s">
        <v>40</v>
      </c>
      <c r="H63" s="110" t="s">
        <v>141</v>
      </c>
      <c r="I63" s="111" t="s">
        <v>183</v>
      </c>
      <c r="J63" s="58" t="s">
        <v>122</v>
      </c>
      <c r="K63" s="58">
        <v>12</v>
      </c>
      <c r="L63" s="54">
        <v>65750000</v>
      </c>
      <c r="M63" s="58">
        <v>12</v>
      </c>
      <c r="N63" s="54">
        <v>66000000</v>
      </c>
      <c r="O63" s="58">
        <v>12</v>
      </c>
      <c r="P63" s="54">
        <v>70000000</v>
      </c>
      <c r="Q63" s="58">
        <v>12</v>
      </c>
      <c r="R63" s="54">
        <v>75000000</v>
      </c>
      <c r="S63" s="58">
        <v>12</v>
      </c>
      <c r="T63" s="54">
        <v>75000000</v>
      </c>
      <c r="U63" s="54"/>
      <c r="V63" s="55">
        <f>K63+M63+O63+Q63+S63</f>
        <v>60</v>
      </c>
      <c r="W63" s="53" t="s">
        <v>136</v>
      </c>
      <c r="X63" s="58"/>
      <c r="Y63" s="1"/>
      <c r="Z63" s="1"/>
      <c r="AA63" s="1"/>
    </row>
    <row r="64" spans="1:27" ht="101.25" customHeight="1" x14ac:dyDescent="0.25">
      <c r="A64" s="56"/>
      <c r="B64" s="56"/>
      <c r="C64" s="61">
        <v>1</v>
      </c>
      <c r="D64" s="61" t="s">
        <v>49</v>
      </c>
      <c r="E64" s="61" t="s">
        <v>49</v>
      </c>
      <c r="F64" s="60" t="s">
        <v>37</v>
      </c>
      <c r="G64" s="60"/>
      <c r="H64" s="106" t="s">
        <v>142</v>
      </c>
      <c r="I64" s="106" t="s">
        <v>144</v>
      </c>
      <c r="J64" s="28">
        <v>0.85</v>
      </c>
      <c r="K64" s="39">
        <v>1</v>
      </c>
      <c r="L64" s="98">
        <f>SUM(L65)</f>
        <v>75000000</v>
      </c>
      <c r="M64" s="39">
        <v>1</v>
      </c>
      <c r="N64" s="98">
        <f>SUM(N65)</f>
        <v>80000000</v>
      </c>
      <c r="O64" s="39">
        <v>1</v>
      </c>
      <c r="P64" s="98">
        <f>SUM(P65)</f>
        <v>83000000</v>
      </c>
      <c r="Q64" s="39">
        <v>1</v>
      </c>
      <c r="R64" s="98">
        <f>SUM(R65)</f>
        <v>85000000</v>
      </c>
      <c r="S64" s="39">
        <v>1</v>
      </c>
      <c r="T64" s="98">
        <f>SUM(T65)</f>
        <v>100000000</v>
      </c>
      <c r="U64" s="98"/>
      <c r="V64" s="39">
        <v>1</v>
      </c>
      <c r="W64" s="107"/>
      <c r="X64" s="112"/>
      <c r="Y64" s="1"/>
      <c r="Z64" s="1"/>
      <c r="AA64" s="1"/>
    </row>
    <row r="65" spans="1:27" ht="81" customHeight="1" x14ac:dyDescent="0.25">
      <c r="A65" s="56"/>
      <c r="B65" s="56"/>
      <c r="C65" s="108">
        <v>1</v>
      </c>
      <c r="D65" s="108" t="s">
        <v>49</v>
      </c>
      <c r="E65" s="108" t="s">
        <v>49</v>
      </c>
      <c r="F65" s="109" t="s">
        <v>37</v>
      </c>
      <c r="G65" s="109" t="s">
        <v>41</v>
      </c>
      <c r="H65" s="110" t="s">
        <v>143</v>
      </c>
      <c r="I65" s="111" t="s">
        <v>144</v>
      </c>
      <c r="J65" s="58" t="s">
        <v>148</v>
      </c>
      <c r="K65" s="58">
        <v>50</v>
      </c>
      <c r="L65" s="54">
        <v>75000000</v>
      </c>
      <c r="M65" s="54">
        <v>50</v>
      </c>
      <c r="N65" s="54">
        <v>80000000</v>
      </c>
      <c r="O65" s="54">
        <v>50</v>
      </c>
      <c r="P65" s="54">
        <v>83000000</v>
      </c>
      <c r="Q65" s="54">
        <v>50</v>
      </c>
      <c r="R65" s="54">
        <v>85000000</v>
      </c>
      <c r="S65" s="54">
        <v>50</v>
      </c>
      <c r="T65" s="54">
        <v>100000000</v>
      </c>
      <c r="U65" s="54"/>
      <c r="V65" s="55">
        <v>50</v>
      </c>
      <c r="W65" s="53" t="s">
        <v>136</v>
      </c>
      <c r="X65" s="58"/>
      <c r="Y65" s="1"/>
      <c r="Z65" s="1"/>
      <c r="AA65" s="1"/>
    </row>
    <row r="66" spans="1:27" ht="32.25" customHeight="1" x14ac:dyDescent="0.25">
      <c r="A66" s="8"/>
      <c r="B66" s="8"/>
      <c r="C66" s="2"/>
      <c r="D66" s="2"/>
      <c r="E66" s="2"/>
      <c r="F66" s="2"/>
      <c r="G66" s="7"/>
      <c r="H66" s="7"/>
      <c r="I66" s="7"/>
      <c r="J66" s="7"/>
      <c r="K66" s="9"/>
      <c r="L66" s="9">
        <f>SUM(L14+L39+L45+L56+L60)</f>
        <v>13940251520</v>
      </c>
      <c r="M66" s="9"/>
      <c r="N66" s="9">
        <f>SUM(N14+N39+N45+N56+N60)</f>
        <v>14948821520</v>
      </c>
      <c r="O66" s="9"/>
      <c r="P66" s="9">
        <f>SUM(P14+P39+P45+P56+P60)</f>
        <v>15995239026</v>
      </c>
      <c r="Q66" s="9"/>
      <c r="R66" s="9">
        <f>SUM(R14+R39+R45+R56+R60)</f>
        <v>17114905758</v>
      </c>
      <c r="S66" s="9"/>
      <c r="T66" s="9">
        <f>SUM(T14+T39+T45+T56+T60)</f>
        <v>18312949161</v>
      </c>
      <c r="U66" s="9"/>
      <c r="V66" s="143">
        <f>SUM(L66+N66+P66+R66+T66)</f>
        <v>80312166985</v>
      </c>
      <c r="W66" s="7"/>
      <c r="X66" s="3"/>
      <c r="Y66" s="1"/>
      <c r="Z66" s="1"/>
      <c r="AA66" s="1"/>
    </row>
    <row r="67" spans="1:27" x14ac:dyDescent="0.25">
      <c r="C67" s="1"/>
      <c r="D67" s="1"/>
      <c r="E67" s="1"/>
      <c r="F67" s="1"/>
      <c r="G67" s="1"/>
      <c r="H67" s="1"/>
      <c r="I67" s="1"/>
      <c r="J67" s="1"/>
      <c r="K67" s="1"/>
      <c r="L67" s="1"/>
      <c r="M67" s="1"/>
      <c r="N67" s="14"/>
      <c r="O67" s="14"/>
      <c r="P67" s="14"/>
      <c r="Q67" s="14"/>
      <c r="R67" s="14"/>
      <c r="S67" s="14"/>
      <c r="T67" s="14"/>
      <c r="U67" s="14"/>
      <c r="V67" s="1"/>
      <c r="W67" s="1"/>
      <c r="X67" s="1"/>
      <c r="Y67" s="1"/>
      <c r="Z67" s="1"/>
      <c r="AA67" s="1"/>
    </row>
    <row r="68" spans="1:27" x14ac:dyDescent="0.25">
      <c r="C68" s="1"/>
      <c r="D68" s="1"/>
      <c r="E68" s="1"/>
      <c r="F68" s="1"/>
      <c r="G68" s="1"/>
      <c r="H68" s="1"/>
      <c r="I68" s="1"/>
      <c r="J68" s="1"/>
      <c r="K68" s="1"/>
      <c r="L68" s="121"/>
      <c r="M68" s="1"/>
      <c r="N68" s="1"/>
      <c r="O68" s="1"/>
      <c r="P68" s="1"/>
      <c r="Q68" s="1"/>
      <c r="R68" s="1"/>
      <c r="S68" s="1"/>
      <c r="T68" s="1"/>
      <c r="U68" s="1"/>
      <c r="V68" s="1"/>
      <c r="W68" s="1"/>
      <c r="X68" s="1"/>
      <c r="Y68" s="1"/>
      <c r="Z68" s="1"/>
      <c r="AA68" s="1"/>
    </row>
    <row r="69" spans="1:27" x14ac:dyDescent="0.25">
      <c r="C69" s="1"/>
      <c r="D69" s="1"/>
      <c r="E69" s="1"/>
      <c r="F69" s="1"/>
      <c r="G69" s="1"/>
      <c r="H69" s="1"/>
      <c r="I69" s="1"/>
      <c r="J69" s="1"/>
      <c r="K69" s="1"/>
      <c r="L69" s="1"/>
      <c r="M69" s="1"/>
      <c r="N69" s="1"/>
      <c r="O69" s="1"/>
      <c r="P69" s="1"/>
      <c r="Q69" s="1"/>
      <c r="R69" s="1"/>
      <c r="S69" s="1"/>
      <c r="T69" s="1"/>
      <c r="U69" s="1"/>
      <c r="V69" s="1"/>
      <c r="W69" s="1"/>
      <c r="X69" s="1"/>
      <c r="Y69" s="1"/>
      <c r="Z69" s="1"/>
      <c r="AA69" s="1"/>
    </row>
    <row r="70" spans="1:27" x14ac:dyDescent="0.25">
      <c r="C70" s="1"/>
      <c r="D70" s="1"/>
      <c r="E70" s="1"/>
      <c r="F70" s="1"/>
      <c r="G70" s="1"/>
      <c r="H70" s="1"/>
      <c r="I70" s="1"/>
      <c r="J70" s="1"/>
      <c r="K70" s="1"/>
      <c r="L70" s="1"/>
      <c r="M70" s="1"/>
      <c r="N70" s="1"/>
      <c r="O70" s="1"/>
      <c r="P70" s="1"/>
      <c r="Q70" s="1"/>
      <c r="R70" s="1"/>
      <c r="S70" s="1"/>
      <c r="T70" s="1"/>
      <c r="U70" s="1"/>
      <c r="V70" s="1"/>
      <c r="W70" s="1"/>
      <c r="X70" s="1"/>
      <c r="Y70" s="1"/>
      <c r="Z70" s="1"/>
      <c r="AA70" s="1"/>
    </row>
    <row r="71" spans="1:27" x14ac:dyDescent="0.25">
      <c r="C71" s="1"/>
      <c r="D71" s="1"/>
      <c r="E71" s="1"/>
      <c r="F71" s="1"/>
      <c r="G71" s="1"/>
      <c r="H71" s="1"/>
      <c r="I71" s="1"/>
      <c r="J71" s="1"/>
      <c r="K71" s="1"/>
      <c r="L71" s="1"/>
      <c r="M71" s="1"/>
      <c r="N71" s="1"/>
      <c r="O71" s="1"/>
      <c r="P71" s="1"/>
      <c r="Q71" s="1"/>
      <c r="R71" s="1"/>
      <c r="S71" s="1"/>
      <c r="T71" s="1"/>
      <c r="U71" s="1"/>
      <c r="V71" s="1"/>
      <c r="W71" s="1"/>
      <c r="X71" s="1"/>
      <c r="Y71" s="1"/>
      <c r="Z71" s="1"/>
      <c r="AA71" s="1"/>
    </row>
    <row r="72" spans="1:27" x14ac:dyDescent="0.25">
      <c r="C72" s="1"/>
      <c r="D72" s="1"/>
      <c r="E72" s="1"/>
      <c r="F72" s="1"/>
      <c r="G72" s="1"/>
      <c r="H72" s="1"/>
      <c r="I72" s="1"/>
      <c r="J72" s="1"/>
      <c r="K72" s="1"/>
      <c r="L72" s="1"/>
      <c r="M72" s="1"/>
      <c r="N72" s="1"/>
      <c r="O72" s="1"/>
      <c r="P72" s="1"/>
      <c r="Q72" s="1"/>
      <c r="R72" s="1"/>
      <c r="S72" s="1"/>
      <c r="T72" s="1"/>
      <c r="U72" s="1"/>
      <c r="V72" s="1"/>
      <c r="W72" s="1"/>
      <c r="X72" s="1"/>
      <c r="Y72" s="1"/>
      <c r="Z72" s="1"/>
      <c r="AA72" s="1"/>
    </row>
    <row r="73" spans="1:27" x14ac:dyDescent="0.25">
      <c r="C73" s="1"/>
      <c r="D73" s="1"/>
      <c r="E73" s="1"/>
      <c r="F73" s="1"/>
      <c r="G73" s="1"/>
      <c r="H73" s="1"/>
      <c r="I73" s="1"/>
      <c r="J73" s="1"/>
      <c r="K73" s="1"/>
      <c r="L73" s="1"/>
      <c r="M73" s="1"/>
      <c r="N73" s="1"/>
      <c r="O73" s="1"/>
      <c r="P73" s="1"/>
      <c r="Q73" s="1"/>
      <c r="R73" s="1"/>
      <c r="S73" s="1"/>
      <c r="T73" s="1"/>
      <c r="U73" s="1"/>
      <c r="V73" s="1"/>
      <c r="W73" s="1"/>
      <c r="X73" s="1"/>
      <c r="Y73" s="1"/>
      <c r="Z73" s="1"/>
      <c r="AA73" s="1"/>
    </row>
    <row r="74" spans="1:27" x14ac:dyDescent="0.25">
      <c r="C74" s="1"/>
      <c r="D74" s="1"/>
      <c r="E74" s="1"/>
      <c r="F74" s="1"/>
      <c r="G74" s="1"/>
      <c r="H74" s="1"/>
      <c r="I74" s="1"/>
      <c r="J74" s="1"/>
      <c r="K74" s="1"/>
      <c r="L74" s="1"/>
      <c r="M74" s="1"/>
      <c r="N74" s="1"/>
      <c r="O74" s="1"/>
      <c r="P74" s="1"/>
      <c r="Q74" s="1"/>
      <c r="R74" s="1"/>
      <c r="S74" s="1"/>
      <c r="T74" s="1"/>
      <c r="U74" s="1"/>
      <c r="V74" s="1"/>
      <c r="W74" s="1"/>
      <c r="X74" s="1"/>
      <c r="Y74" s="1"/>
      <c r="Z74" s="1"/>
      <c r="AA74" s="1"/>
    </row>
    <row r="75" spans="1:27" x14ac:dyDescent="0.25">
      <c r="C75" s="1"/>
      <c r="D75" s="1"/>
      <c r="E75" s="1"/>
      <c r="F75" s="1"/>
      <c r="G75" s="1"/>
      <c r="H75" s="1"/>
      <c r="I75" s="1"/>
      <c r="J75" s="1"/>
      <c r="K75" s="1"/>
      <c r="L75" s="1"/>
      <c r="M75" s="1"/>
      <c r="N75" s="1"/>
      <c r="O75" s="1"/>
      <c r="P75" s="1"/>
      <c r="Q75" s="1"/>
      <c r="R75" s="1"/>
      <c r="S75" s="1"/>
      <c r="T75" s="1"/>
      <c r="U75" s="1"/>
      <c r="V75" s="1"/>
      <c r="W75" s="1"/>
      <c r="X75" s="1"/>
      <c r="Y75" s="1"/>
      <c r="Z75" s="1"/>
      <c r="AA75" s="1"/>
    </row>
    <row r="76" spans="1:27" x14ac:dyDescent="0.25">
      <c r="C76" s="1"/>
      <c r="D76" s="1"/>
      <c r="E76" s="1"/>
      <c r="F76" s="1"/>
      <c r="G76" s="1"/>
      <c r="H76" s="1"/>
      <c r="I76" s="1"/>
      <c r="J76" s="1"/>
      <c r="K76" s="1"/>
      <c r="L76" s="1"/>
      <c r="M76" s="1"/>
      <c r="N76" s="1"/>
      <c r="O76" s="1"/>
      <c r="P76" s="1"/>
      <c r="Q76" s="1"/>
      <c r="R76" s="1"/>
      <c r="S76" s="1"/>
      <c r="T76" s="1"/>
      <c r="U76" s="1"/>
      <c r="V76" s="1"/>
      <c r="W76" s="1"/>
      <c r="X76" s="1"/>
      <c r="Y76" s="1"/>
      <c r="Z76" s="1"/>
      <c r="AA76" s="1"/>
    </row>
    <row r="77" spans="1:27" x14ac:dyDescent="0.25">
      <c r="C77" s="1"/>
      <c r="D77" s="1"/>
      <c r="E77" s="1"/>
      <c r="F77" s="1"/>
      <c r="G77" s="1"/>
      <c r="H77" s="1"/>
      <c r="I77" s="1"/>
      <c r="J77" s="1"/>
      <c r="K77" s="1"/>
      <c r="L77" s="1"/>
      <c r="M77" s="1"/>
      <c r="N77" s="1"/>
      <c r="O77" s="1"/>
      <c r="P77" s="1"/>
      <c r="Q77" s="1"/>
      <c r="R77" s="1"/>
      <c r="S77" s="1"/>
      <c r="T77" s="1"/>
      <c r="U77" s="1"/>
      <c r="V77" s="1"/>
      <c r="W77" s="1"/>
      <c r="X77" s="1"/>
      <c r="Y77" s="1"/>
      <c r="Z77" s="1"/>
      <c r="AA77" s="1"/>
    </row>
    <row r="78" spans="1:27" x14ac:dyDescent="0.25">
      <c r="C78" s="1"/>
      <c r="D78" s="1"/>
      <c r="E78" s="1"/>
      <c r="F78" s="1"/>
      <c r="G78" s="1"/>
      <c r="H78" s="1"/>
      <c r="I78" s="1"/>
      <c r="J78" s="1"/>
      <c r="K78" s="1"/>
      <c r="L78" s="1"/>
      <c r="M78" s="1"/>
      <c r="N78" s="1"/>
      <c r="O78" s="1"/>
      <c r="P78" s="1"/>
      <c r="Q78" s="1"/>
      <c r="R78" s="1"/>
      <c r="S78" s="1"/>
      <c r="T78" s="1"/>
      <c r="U78" s="1"/>
      <c r="V78" s="1"/>
      <c r="W78" s="1"/>
      <c r="X78" s="1"/>
      <c r="Y78" s="1"/>
      <c r="Z78" s="1"/>
      <c r="AA78" s="1"/>
    </row>
    <row r="79" spans="1:27" x14ac:dyDescent="0.25">
      <c r="C79" s="1"/>
      <c r="D79" s="1"/>
      <c r="E79" s="1"/>
      <c r="F79" s="1"/>
      <c r="G79" s="1"/>
      <c r="H79" s="1"/>
      <c r="I79" s="1"/>
      <c r="J79" s="1"/>
      <c r="K79" s="1"/>
      <c r="L79" s="1"/>
      <c r="M79" s="1"/>
      <c r="N79" s="1"/>
      <c r="O79" s="1"/>
      <c r="P79" s="1"/>
      <c r="Q79" s="1"/>
      <c r="R79" s="1"/>
      <c r="S79" s="1"/>
      <c r="T79" s="1"/>
      <c r="U79" s="1"/>
      <c r="V79" s="1"/>
      <c r="W79" s="1"/>
      <c r="X79" s="1"/>
      <c r="Y79" s="1"/>
      <c r="Z79" s="1"/>
      <c r="AA79" s="1"/>
    </row>
    <row r="80" spans="1:27" x14ac:dyDescent="0.25">
      <c r="C80" s="1"/>
      <c r="D80" s="1"/>
      <c r="E80" s="1"/>
      <c r="F80" s="1"/>
      <c r="G80" s="1"/>
      <c r="H80" s="1"/>
      <c r="I80" s="1"/>
      <c r="J80" s="1"/>
      <c r="K80" s="1"/>
      <c r="L80" s="1"/>
      <c r="M80" s="1"/>
      <c r="N80" s="1"/>
      <c r="O80" s="1"/>
      <c r="P80" s="1"/>
      <c r="Q80" s="1"/>
      <c r="R80" s="1"/>
      <c r="S80" s="1"/>
      <c r="T80" s="1"/>
      <c r="U80" s="1"/>
      <c r="V80" s="1"/>
      <c r="W80" s="1"/>
      <c r="X80" s="1"/>
      <c r="Y80" s="1"/>
      <c r="Z80" s="1"/>
      <c r="AA80" s="1"/>
    </row>
    <row r="81" spans="3:27" x14ac:dyDescent="0.25">
      <c r="C81" s="1"/>
      <c r="D81" s="1"/>
      <c r="E81" s="1"/>
      <c r="F81" s="1"/>
      <c r="G81" s="1"/>
      <c r="H81" s="1"/>
      <c r="I81" s="1"/>
      <c r="J81" s="1"/>
      <c r="K81" s="1"/>
      <c r="L81" s="1"/>
      <c r="M81" s="1"/>
      <c r="N81" s="1"/>
      <c r="O81" s="1"/>
      <c r="P81" s="1"/>
      <c r="Q81" s="1"/>
      <c r="R81" s="1"/>
      <c r="S81" s="1"/>
      <c r="T81" s="1"/>
      <c r="U81" s="1"/>
      <c r="V81" s="1"/>
      <c r="W81" s="1"/>
      <c r="X81" s="1"/>
      <c r="Y81" s="1"/>
      <c r="Z81" s="1"/>
      <c r="AA81" s="1"/>
    </row>
    <row r="82" spans="3:27" x14ac:dyDescent="0.25">
      <c r="C82" s="1"/>
      <c r="D82" s="1"/>
      <c r="E82" s="1"/>
      <c r="F82" s="1"/>
      <c r="G82" s="1"/>
      <c r="H82" s="1"/>
      <c r="I82" s="1"/>
      <c r="J82" s="1"/>
      <c r="K82" s="1"/>
      <c r="L82" s="1"/>
      <c r="M82" s="1"/>
      <c r="N82" s="1"/>
      <c r="O82" s="1"/>
      <c r="P82" s="1"/>
      <c r="Q82" s="1"/>
      <c r="R82" s="1"/>
      <c r="S82" s="1"/>
      <c r="T82" s="1"/>
      <c r="U82" s="1"/>
      <c r="V82" s="1"/>
      <c r="W82" s="1"/>
      <c r="X82" s="1"/>
      <c r="Y82" s="1"/>
      <c r="Z82" s="1"/>
      <c r="AA82" s="1"/>
    </row>
    <row r="83" spans="3:27" x14ac:dyDescent="0.25">
      <c r="C83" s="1"/>
      <c r="D83" s="1"/>
      <c r="E83" s="1"/>
      <c r="F83" s="1"/>
      <c r="G83" s="1"/>
      <c r="H83" s="1"/>
      <c r="I83" s="1"/>
      <c r="J83" s="1"/>
      <c r="K83" s="1"/>
      <c r="L83" s="1"/>
      <c r="M83" s="1"/>
      <c r="N83" s="1"/>
      <c r="O83" s="1"/>
      <c r="P83" s="1"/>
      <c r="Q83" s="1"/>
      <c r="R83" s="1"/>
      <c r="S83" s="1"/>
      <c r="T83" s="1"/>
      <c r="U83" s="1"/>
      <c r="V83" s="1"/>
      <c r="W83" s="1"/>
      <c r="X83" s="1"/>
      <c r="Y83" s="1"/>
      <c r="Z83" s="1"/>
      <c r="AA83" s="1"/>
    </row>
    <row r="84" spans="3:27" x14ac:dyDescent="0.25">
      <c r="C84" s="1"/>
      <c r="D84" s="1"/>
      <c r="E84" s="1"/>
      <c r="F84" s="1"/>
      <c r="G84" s="1"/>
      <c r="H84" s="1"/>
      <c r="I84" s="1"/>
      <c r="J84" s="1"/>
      <c r="K84" s="1"/>
      <c r="L84" s="1"/>
      <c r="M84" s="1"/>
      <c r="N84" s="1"/>
      <c r="O84" s="1"/>
      <c r="P84" s="1"/>
      <c r="Q84" s="1"/>
      <c r="R84" s="1"/>
      <c r="S84" s="1"/>
      <c r="T84" s="1"/>
      <c r="U84" s="1"/>
      <c r="V84" s="1"/>
      <c r="W84" s="1"/>
      <c r="X84" s="1"/>
      <c r="Y84" s="1"/>
      <c r="Z84" s="1"/>
      <c r="AA84" s="1"/>
    </row>
    <row r="85" spans="3:27" x14ac:dyDescent="0.25">
      <c r="C85" s="1"/>
      <c r="D85" s="1"/>
      <c r="E85" s="1"/>
      <c r="F85" s="1"/>
      <c r="G85" s="1"/>
      <c r="H85" s="1"/>
      <c r="I85" s="1"/>
      <c r="J85" s="1"/>
      <c r="K85" s="1"/>
      <c r="L85" s="1"/>
      <c r="M85" s="1"/>
      <c r="N85" s="1"/>
      <c r="O85" s="1"/>
      <c r="P85" s="1"/>
      <c r="Q85" s="1"/>
      <c r="R85" s="1"/>
      <c r="S85" s="1"/>
      <c r="T85" s="1"/>
      <c r="U85" s="1"/>
      <c r="V85" s="1"/>
      <c r="W85" s="1"/>
      <c r="X85" s="1"/>
      <c r="Y85" s="1"/>
      <c r="Z85" s="1"/>
      <c r="AA85" s="1"/>
    </row>
    <row r="86" spans="3:27" x14ac:dyDescent="0.25">
      <c r="C86" s="1"/>
      <c r="D86" s="1"/>
      <c r="E86" s="1"/>
      <c r="F86" s="1"/>
      <c r="G86" s="1"/>
      <c r="H86" s="1"/>
      <c r="I86" s="1"/>
      <c r="J86" s="1"/>
      <c r="K86" s="1"/>
      <c r="L86" s="1"/>
      <c r="M86" s="1"/>
      <c r="N86" s="1"/>
      <c r="O86" s="1"/>
      <c r="P86" s="1"/>
      <c r="Q86" s="1"/>
      <c r="R86" s="1"/>
      <c r="S86" s="1"/>
      <c r="T86" s="1"/>
      <c r="U86" s="1"/>
      <c r="V86" s="1"/>
      <c r="W86" s="1"/>
      <c r="X86" s="1"/>
      <c r="Y86" s="1"/>
      <c r="Z86" s="1"/>
      <c r="AA86" s="1"/>
    </row>
    <row r="87" spans="3:27" x14ac:dyDescent="0.25">
      <c r="C87" s="1"/>
      <c r="D87" s="1"/>
      <c r="E87" s="1"/>
      <c r="F87" s="1"/>
      <c r="G87" s="1"/>
      <c r="H87" s="1"/>
      <c r="I87" s="1"/>
      <c r="J87" s="1"/>
      <c r="K87" s="1"/>
      <c r="L87" s="1"/>
      <c r="M87" s="1"/>
      <c r="N87" s="1"/>
      <c r="O87" s="1"/>
      <c r="P87" s="1"/>
      <c r="Q87" s="1"/>
      <c r="R87" s="1"/>
      <c r="S87" s="1"/>
      <c r="T87" s="1"/>
      <c r="U87" s="1"/>
      <c r="V87" s="1"/>
      <c r="W87" s="1"/>
      <c r="X87" s="1"/>
      <c r="Y87" s="1"/>
      <c r="Z87" s="1"/>
      <c r="AA87" s="1"/>
    </row>
    <row r="88" spans="3:27" x14ac:dyDescent="0.25">
      <c r="C88" s="1"/>
      <c r="D88" s="1"/>
      <c r="E88" s="1"/>
      <c r="F88" s="1"/>
      <c r="G88" s="1"/>
      <c r="H88" s="1"/>
      <c r="I88" s="1"/>
      <c r="J88" s="1"/>
      <c r="K88" s="1"/>
      <c r="L88" s="1"/>
      <c r="M88" s="1"/>
      <c r="N88" s="1"/>
      <c r="O88" s="1"/>
      <c r="P88" s="1"/>
      <c r="Q88" s="1"/>
      <c r="R88" s="1"/>
      <c r="S88" s="1"/>
      <c r="T88" s="1"/>
      <c r="U88" s="1"/>
      <c r="V88" s="1"/>
      <c r="W88" s="1"/>
      <c r="X88" s="1"/>
      <c r="Y88" s="1"/>
      <c r="Z88" s="1"/>
      <c r="AA88" s="1"/>
    </row>
    <row r="89" spans="3:27" x14ac:dyDescent="0.25">
      <c r="C89" s="1"/>
      <c r="D89" s="1"/>
      <c r="E89" s="1"/>
      <c r="F89" s="1"/>
      <c r="G89" s="1"/>
      <c r="H89" s="1"/>
      <c r="I89" s="1"/>
      <c r="J89" s="1"/>
      <c r="K89" s="1"/>
      <c r="L89" s="1"/>
      <c r="M89" s="1"/>
      <c r="N89" s="1"/>
      <c r="O89" s="1"/>
      <c r="P89" s="1"/>
      <c r="Q89" s="1"/>
      <c r="R89" s="1"/>
      <c r="S89" s="1"/>
      <c r="T89" s="1"/>
      <c r="U89" s="1"/>
      <c r="V89" s="1"/>
      <c r="W89" s="1"/>
      <c r="X89" s="1"/>
      <c r="Y89" s="1"/>
      <c r="Z89" s="1"/>
      <c r="AA89" s="1"/>
    </row>
    <row r="90" spans="3:27" x14ac:dyDescent="0.25">
      <c r="C90" s="1"/>
      <c r="D90" s="1"/>
      <c r="E90" s="1"/>
      <c r="F90" s="1"/>
      <c r="G90" s="1"/>
      <c r="H90" s="1"/>
      <c r="I90" s="1"/>
      <c r="J90" s="1"/>
      <c r="K90" s="1"/>
      <c r="L90" s="1"/>
      <c r="M90" s="1"/>
      <c r="N90" s="1"/>
      <c r="O90" s="1"/>
      <c r="P90" s="1"/>
      <c r="Q90" s="1"/>
      <c r="R90" s="1"/>
      <c r="S90" s="1"/>
      <c r="T90" s="1"/>
      <c r="U90" s="1"/>
      <c r="V90" s="1"/>
      <c r="W90" s="1"/>
      <c r="X90" s="1"/>
      <c r="Y90" s="1"/>
      <c r="Z90" s="1"/>
      <c r="AA90" s="1"/>
    </row>
    <row r="91" spans="3:27" x14ac:dyDescent="0.25">
      <c r="C91" s="1"/>
      <c r="D91" s="1"/>
      <c r="E91" s="1"/>
      <c r="F91" s="1"/>
      <c r="G91" s="1"/>
      <c r="H91" s="1"/>
      <c r="I91" s="1"/>
      <c r="J91" s="1"/>
      <c r="K91" s="1"/>
      <c r="L91" s="1"/>
      <c r="M91" s="1"/>
      <c r="N91" s="1"/>
      <c r="O91" s="1"/>
      <c r="P91" s="1"/>
      <c r="Q91" s="1"/>
      <c r="R91" s="1"/>
      <c r="S91" s="1"/>
      <c r="T91" s="1"/>
      <c r="U91" s="1"/>
      <c r="V91" s="1"/>
      <c r="W91" s="1"/>
      <c r="X91" s="1"/>
      <c r="Y91" s="1"/>
      <c r="Z91" s="1"/>
      <c r="AA91" s="1"/>
    </row>
    <row r="92" spans="3:27" x14ac:dyDescent="0.25">
      <c r="C92" s="1"/>
      <c r="D92" s="1"/>
      <c r="E92" s="1"/>
      <c r="F92" s="1"/>
      <c r="G92" s="1"/>
      <c r="H92" s="1"/>
      <c r="I92" s="1"/>
      <c r="J92" s="1"/>
      <c r="K92" s="1"/>
      <c r="L92" s="1"/>
      <c r="M92" s="1"/>
      <c r="N92" s="1"/>
      <c r="O92" s="1"/>
      <c r="P92" s="1"/>
      <c r="Q92" s="1"/>
      <c r="R92" s="1"/>
      <c r="S92" s="1"/>
      <c r="T92" s="1"/>
      <c r="U92" s="1"/>
      <c r="V92" s="1"/>
      <c r="W92" s="1"/>
      <c r="X92" s="1"/>
      <c r="Y92" s="1"/>
      <c r="Z92" s="1"/>
      <c r="AA92" s="1"/>
    </row>
    <row r="93" spans="3:27" x14ac:dyDescent="0.25">
      <c r="C93" s="1"/>
      <c r="D93" s="1"/>
      <c r="E93" s="1"/>
      <c r="F93" s="1"/>
      <c r="G93" s="1"/>
      <c r="H93" s="1"/>
      <c r="I93" s="1"/>
      <c r="J93" s="1"/>
      <c r="K93" s="1"/>
      <c r="L93" s="1"/>
      <c r="M93" s="1"/>
      <c r="N93" s="1"/>
      <c r="O93" s="1"/>
      <c r="P93" s="1"/>
      <c r="Q93" s="1"/>
      <c r="R93" s="1"/>
      <c r="S93" s="1"/>
      <c r="T93" s="1"/>
      <c r="U93" s="1"/>
      <c r="V93" s="1"/>
      <c r="W93" s="1"/>
      <c r="X93" s="1"/>
      <c r="Y93" s="1"/>
      <c r="Z93" s="1"/>
      <c r="AA93" s="1"/>
    </row>
    <row r="94" spans="3:27" x14ac:dyDescent="0.25">
      <c r="C94" s="1"/>
      <c r="D94" s="1"/>
      <c r="E94" s="1"/>
      <c r="F94" s="1"/>
      <c r="G94" s="1"/>
      <c r="H94" s="1"/>
      <c r="I94" s="1"/>
      <c r="J94" s="1"/>
      <c r="K94" s="1"/>
      <c r="L94" s="1"/>
      <c r="M94" s="1"/>
      <c r="N94" s="1"/>
      <c r="O94" s="1"/>
      <c r="P94" s="1"/>
      <c r="Q94" s="1"/>
      <c r="R94" s="1"/>
      <c r="S94" s="1"/>
      <c r="T94" s="1"/>
      <c r="U94" s="1"/>
      <c r="V94" s="1"/>
      <c r="W94" s="1"/>
      <c r="X94" s="1"/>
      <c r="Y94" s="1"/>
      <c r="Z94" s="1"/>
      <c r="AA94" s="1"/>
    </row>
    <row r="95" spans="3:27" x14ac:dyDescent="0.25">
      <c r="C95" s="1"/>
      <c r="D95" s="1"/>
      <c r="E95" s="1"/>
      <c r="F95" s="1"/>
      <c r="G95" s="1"/>
      <c r="H95" s="1"/>
      <c r="I95" s="1"/>
      <c r="J95" s="1"/>
      <c r="K95" s="1"/>
      <c r="L95" s="1"/>
      <c r="M95" s="1"/>
      <c r="N95" s="1"/>
      <c r="O95" s="1"/>
      <c r="P95" s="1"/>
      <c r="Q95" s="1"/>
      <c r="R95" s="1"/>
      <c r="S95" s="1"/>
      <c r="T95" s="1"/>
      <c r="U95" s="1"/>
      <c r="V95" s="1"/>
      <c r="W95" s="1"/>
      <c r="X95" s="1"/>
      <c r="Y95" s="1"/>
      <c r="Z95" s="1"/>
      <c r="AA95" s="1"/>
    </row>
    <row r="96" spans="3:27" x14ac:dyDescent="0.25">
      <c r="C96" s="1"/>
      <c r="D96" s="1"/>
      <c r="E96" s="1"/>
      <c r="F96" s="1"/>
      <c r="G96" s="1"/>
      <c r="H96" s="1"/>
      <c r="I96" s="1"/>
      <c r="J96" s="1"/>
      <c r="K96" s="1"/>
      <c r="L96" s="1"/>
      <c r="M96" s="1"/>
      <c r="N96" s="1"/>
      <c r="O96" s="1"/>
      <c r="P96" s="1"/>
      <c r="Q96" s="1"/>
      <c r="R96" s="1"/>
      <c r="S96" s="1"/>
      <c r="T96" s="1"/>
      <c r="U96" s="1"/>
      <c r="V96" s="1"/>
      <c r="W96" s="1"/>
      <c r="X96" s="1"/>
      <c r="Y96" s="1"/>
      <c r="Z96" s="1"/>
      <c r="AA96" s="1"/>
    </row>
    <row r="97" spans="3:27" x14ac:dyDescent="0.25">
      <c r="C97" s="1"/>
      <c r="D97" s="1"/>
      <c r="E97" s="1"/>
      <c r="F97" s="1"/>
      <c r="G97" s="1"/>
      <c r="H97" s="1"/>
      <c r="I97" s="1"/>
      <c r="J97" s="1"/>
      <c r="K97" s="1"/>
      <c r="L97" s="1"/>
      <c r="M97" s="1"/>
      <c r="N97" s="1"/>
      <c r="O97" s="1"/>
      <c r="P97" s="1"/>
      <c r="Q97" s="1"/>
      <c r="R97" s="1"/>
      <c r="S97" s="1"/>
      <c r="T97" s="1"/>
      <c r="U97" s="1"/>
      <c r="V97" s="1"/>
      <c r="W97" s="1"/>
      <c r="X97" s="1"/>
      <c r="Y97" s="1"/>
      <c r="Z97" s="1"/>
      <c r="AA97" s="1"/>
    </row>
    <row r="98" spans="3:27" x14ac:dyDescent="0.25">
      <c r="C98" s="1"/>
      <c r="D98" s="1"/>
      <c r="E98" s="1"/>
      <c r="F98" s="1"/>
      <c r="G98" s="1"/>
      <c r="H98" s="1"/>
      <c r="I98" s="1"/>
      <c r="J98" s="1"/>
      <c r="K98" s="1"/>
      <c r="L98" s="1"/>
      <c r="M98" s="1"/>
      <c r="N98" s="1"/>
      <c r="O98" s="1"/>
      <c r="P98" s="1"/>
      <c r="Q98" s="1"/>
      <c r="R98" s="1"/>
      <c r="S98" s="1"/>
      <c r="T98" s="1"/>
      <c r="U98" s="1"/>
      <c r="V98" s="1"/>
      <c r="W98" s="1"/>
      <c r="X98" s="1"/>
      <c r="Y98" s="1"/>
      <c r="Z98" s="1"/>
      <c r="AA98" s="1"/>
    </row>
    <row r="99" spans="3:27" x14ac:dyDescent="0.25">
      <c r="C99" s="1"/>
      <c r="D99" s="1"/>
      <c r="E99" s="1"/>
      <c r="F99" s="1"/>
      <c r="G99" s="1"/>
      <c r="H99" s="1"/>
      <c r="I99" s="1"/>
      <c r="J99" s="1"/>
      <c r="K99" s="1"/>
      <c r="L99" s="1"/>
      <c r="M99" s="1"/>
      <c r="N99" s="1"/>
      <c r="O99" s="1"/>
      <c r="P99" s="1"/>
      <c r="Q99" s="1"/>
      <c r="R99" s="1"/>
      <c r="S99" s="1"/>
      <c r="T99" s="1"/>
      <c r="U99" s="1"/>
      <c r="V99" s="1"/>
      <c r="W99" s="1"/>
      <c r="X99" s="1"/>
      <c r="Y99" s="1"/>
      <c r="Z99" s="1"/>
      <c r="AA99" s="1"/>
    </row>
    <row r="100" spans="3:27" x14ac:dyDescent="0.25">
      <c r="C100" s="1"/>
      <c r="D100" s="1"/>
      <c r="E100" s="1"/>
      <c r="F100" s="1"/>
      <c r="G100" s="1"/>
      <c r="H100" s="1"/>
      <c r="I100" s="1"/>
      <c r="J100" s="1"/>
      <c r="K100" s="1"/>
      <c r="L100" s="1"/>
      <c r="M100" s="1"/>
      <c r="N100" s="1"/>
      <c r="O100" s="1"/>
      <c r="P100" s="1"/>
      <c r="Q100" s="1"/>
      <c r="R100" s="1"/>
      <c r="S100" s="1"/>
      <c r="T100" s="1"/>
      <c r="U100" s="1"/>
      <c r="V100" s="1"/>
      <c r="W100" s="1"/>
      <c r="X100" s="1"/>
      <c r="Y100" s="1"/>
      <c r="Z100" s="1"/>
      <c r="AA100" s="1"/>
    </row>
    <row r="101" spans="3:27" x14ac:dyDescent="0.25">
      <c r="C101" s="1"/>
      <c r="D101" s="1"/>
      <c r="E101" s="1"/>
      <c r="F101" s="1"/>
      <c r="G101" s="1"/>
      <c r="H101" s="1"/>
      <c r="I101" s="1"/>
      <c r="J101" s="1"/>
      <c r="K101" s="1"/>
      <c r="L101" s="1"/>
      <c r="M101" s="1"/>
      <c r="N101" s="1"/>
      <c r="O101" s="1"/>
      <c r="P101" s="1"/>
      <c r="Q101" s="1"/>
      <c r="R101" s="1"/>
      <c r="S101" s="1"/>
      <c r="T101" s="1"/>
      <c r="U101" s="1"/>
      <c r="V101" s="1"/>
      <c r="W101" s="1"/>
      <c r="X101" s="1"/>
      <c r="Y101" s="1"/>
      <c r="Z101" s="1"/>
      <c r="AA101" s="1"/>
    </row>
    <row r="102" spans="3:27" x14ac:dyDescent="0.25">
      <c r="C102" s="1"/>
      <c r="D102" s="1"/>
      <c r="E102" s="1"/>
      <c r="F102" s="1"/>
      <c r="G102" s="1"/>
      <c r="H102" s="1"/>
      <c r="I102" s="1"/>
      <c r="J102" s="1"/>
      <c r="K102" s="1"/>
      <c r="L102" s="1"/>
      <c r="M102" s="1"/>
      <c r="N102" s="1"/>
      <c r="O102" s="1"/>
      <c r="P102" s="1"/>
      <c r="Q102" s="1"/>
      <c r="R102" s="1"/>
      <c r="S102" s="1"/>
      <c r="T102" s="1"/>
      <c r="U102" s="1"/>
      <c r="V102" s="1"/>
      <c r="W102" s="1"/>
      <c r="X102" s="1"/>
      <c r="Y102" s="1"/>
      <c r="Z102" s="1"/>
      <c r="AA102" s="1"/>
    </row>
    <row r="103" spans="3:27" x14ac:dyDescent="0.25">
      <c r="C103" s="1"/>
      <c r="D103" s="1"/>
      <c r="E103" s="1"/>
      <c r="F103" s="1"/>
      <c r="G103" s="1"/>
      <c r="H103" s="1"/>
      <c r="I103" s="1"/>
      <c r="J103" s="1"/>
      <c r="K103" s="1"/>
      <c r="L103" s="1"/>
      <c r="M103" s="1"/>
      <c r="N103" s="1"/>
      <c r="O103" s="1"/>
      <c r="P103" s="1"/>
      <c r="Q103" s="1"/>
      <c r="R103" s="1"/>
      <c r="S103" s="1"/>
      <c r="T103" s="1"/>
      <c r="U103" s="1"/>
      <c r="V103" s="1"/>
      <c r="W103" s="1"/>
      <c r="X103" s="1"/>
      <c r="Y103" s="1"/>
      <c r="Z103" s="1"/>
      <c r="AA103" s="1"/>
    </row>
    <row r="104" spans="3:27" x14ac:dyDescent="0.25">
      <c r="C104" s="1"/>
      <c r="D104" s="1"/>
      <c r="E104" s="1"/>
      <c r="F104" s="1"/>
      <c r="G104" s="1"/>
      <c r="H104" s="1"/>
      <c r="I104" s="1"/>
      <c r="J104" s="1"/>
      <c r="K104" s="1"/>
      <c r="L104" s="1"/>
      <c r="M104" s="1"/>
      <c r="N104" s="1"/>
      <c r="O104" s="1"/>
      <c r="P104" s="1"/>
      <c r="Q104" s="1"/>
      <c r="R104" s="1"/>
      <c r="S104" s="1"/>
      <c r="T104" s="1"/>
      <c r="U104" s="1"/>
      <c r="V104" s="1"/>
      <c r="W104" s="1"/>
      <c r="X104" s="1"/>
      <c r="Y104" s="1"/>
      <c r="Z104" s="1"/>
      <c r="AA104" s="1"/>
    </row>
    <row r="105" spans="3:27" x14ac:dyDescent="0.25">
      <c r="C105" s="1"/>
      <c r="D105" s="1"/>
      <c r="E105" s="1"/>
      <c r="F105" s="1"/>
      <c r="G105" s="1"/>
      <c r="H105" s="1"/>
      <c r="I105" s="1"/>
      <c r="J105" s="1"/>
      <c r="K105" s="1"/>
      <c r="L105" s="1"/>
      <c r="M105" s="1"/>
      <c r="N105" s="1"/>
      <c r="O105" s="1"/>
      <c r="P105" s="1"/>
      <c r="Q105" s="1"/>
      <c r="R105" s="1"/>
      <c r="S105" s="1"/>
      <c r="T105" s="1"/>
      <c r="U105" s="1"/>
      <c r="V105" s="1"/>
      <c r="W105" s="1"/>
      <c r="X105" s="1"/>
      <c r="Y105" s="1"/>
      <c r="Z105" s="1"/>
      <c r="AA105" s="1"/>
    </row>
    <row r="106" spans="3:27" x14ac:dyDescent="0.25">
      <c r="C106" s="1"/>
      <c r="D106" s="1"/>
      <c r="E106" s="1"/>
      <c r="F106" s="1"/>
      <c r="G106" s="1"/>
      <c r="H106" s="1"/>
      <c r="I106" s="1"/>
      <c r="J106" s="1"/>
      <c r="K106" s="1"/>
      <c r="L106" s="1"/>
      <c r="M106" s="1"/>
      <c r="N106" s="1"/>
      <c r="O106" s="1"/>
      <c r="P106" s="1"/>
      <c r="Q106" s="1"/>
      <c r="R106" s="1"/>
      <c r="S106" s="1"/>
      <c r="T106" s="1"/>
      <c r="U106" s="1"/>
      <c r="V106" s="1"/>
      <c r="W106" s="1"/>
      <c r="X106" s="1"/>
      <c r="Y106" s="1"/>
      <c r="Z106" s="1"/>
      <c r="AA106" s="1"/>
    </row>
    <row r="107" spans="3:27" x14ac:dyDescent="0.25">
      <c r="C107" s="1"/>
      <c r="D107" s="1"/>
      <c r="E107" s="1"/>
      <c r="F107" s="1"/>
      <c r="G107" s="1"/>
      <c r="H107" s="1"/>
      <c r="I107" s="1"/>
      <c r="J107" s="1"/>
      <c r="K107" s="1"/>
      <c r="L107" s="1"/>
      <c r="M107" s="1"/>
      <c r="N107" s="1"/>
      <c r="O107" s="1"/>
      <c r="P107" s="1"/>
      <c r="Q107" s="1"/>
      <c r="R107" s="1"/>
      <c r="S107" s="1"/>
      <c r="T107" s="1"/>
      <c r="U107" s="1"/>
      <c r="V107" s="1"/>
      <c r="W107" s="1"/>
      <c r="X107" s="1"/>
      <c r="Y107" s="1"/>
      <c r="Z107" s="1"/>
      <c r="AA107" s="1"/>
    </row>
    <row r="108" spans="3:27" x14ac:dyDescent="0.25">
      <c r="C108" s="1"/>
      <c r="D108" s="1"/>
      <c r="E108" s="1"/>
      <c r="F108" s="1"/>
      <c r="G108" s="1"/>
      <c r="H108" s="1"/>
      <c r="I108" s="1"/>
      <c r="J108" s="1"/>
      <c r="K108" s="1"/>
      <c r="L108" s="1"/>
      <c r="M108" s="1"/>
      <c r="N108" s="1"/>
      <c r="O108" s="1"/>
      <c r="P108" s="1"/>
      <c r="Q108" s="1"/>
      <c r="R108" s="1"/>
      <c r="S108" s="1"/>
      <c r="T108" s="1"/>
      <c r="U108" s="1"/>
      <c r="V108" s="1"/>
      <c r="W108" s="1"/>
      <c r="X108" s="1"/>
      <c r="Y108" s="1"/>
      <c r="Z108" s="1"/>
      <c r="AA108" s="1"/>
    </row>
    <row r="109" spans="3:27" x14ac:dyDescent="0.25">
      <c r="C109" s="1"/>
      <c r="D109" s="1"/>
      <c r="E109" s="1"/>
      <c r="F109" s="1"/>
      <c r="G109" s="1"/>
      <c r="H109" s="1"/>
      <c r="I109" s="1"/>
      <c r="J109" s="1"/>
      <c r="K109" s="1"/>
      <c r="L109" s="1"/>
      <c r="M109" s="1"/>
      <c r="N109" s="1"/>
      <c r="O109" s="1"/>
      <c r="P109" s="1"/>
      <c r="Q109" s="1"/>
      <c r="R109" s="1"/>
      <c r="S109" s="1"/>
      <c r="T109" s="1"/>
      <c r="U109" s="1"/>
      <c r="V109" s="1"/>
      <c r="W109" s="1"/>
      <c r="X109" s="1"/>
      <c r="Y109" s="1"/>
      <c r="Z109" s="1"/>
      <c r="AA109" s="1"/>
    </row>
    <row r="110" spans="3:27" x14ac:dyDescent="0.25">
      <c r="C110" s="1"/>
      <c r="D110" s="1"/>
      <c r="E110" s="1"/>
      <c r="F110" s="1"/>
      <c r="G110" s="1"/>
      <c r="H110" s="1"/>
      <c r="I110" s="1"/>
      <c r="J110" s="1"/>
      <c r="K110" s="1"/>
      <c r="L110" s="1"/>
      <c r="M110" s="1"/>
      <c r="N110" s="1"/>
      <c r="O110" s="1"/>
      <c r="P110" s="1"/>
      <c r="Q110" s="1"/>
      <c r="R110" s="1"/>
      <c r="S110" s="1"/>
      <c r="T110" s="1"/>
      <c r="U110" s="1"/>
      <c r="V110" s="1"/>
      <c r="W110" s="1"/>
      <c r="X110" s="1"/>
      <c r="Y110" s="1"/>
      <c r="Z110" s="1"/>
      <c r="AA110" s="1"/>
    </row>
    <row r="111" spans="3:27" x14ac:dyDescent="0.25">
      <c r="C111" s="1"/>
      <c r="D111" s="1"/>
      <c r="E111" s="1"/>
      <c r="F111" s="1"/>
      <c r="G111" s="1"/>
      <c r="H111" s="1"/>
      <c r="I111" s="1"/>
      <c r="J111" s="1"/>
      <c r="K111" s="1"/>
      <c r="L111" s="1"/>
      <c r="M111" s="1"/>
      <c r="N111" s="1"/>
      <c r="O111" s="1"/>
      <c r="P111" s="1"/>
      <c r="Q111" s="1"/>
      <c r="R111" s="1"/>
      <c r="S111" s="1"/>
      <c r="T111" s="1"/>
      <c r="U111" s="1"/>
      <c r="V111" s="1"/>
      <c r="W111" s="1"/>
      <c r="X111" s="1"/>
      <c r="Y111" s="1"/>
      <c r="Z111" s="1"/>
      <c r="AA111" s="1"/>
    </row>
    <row r="112" spans="3:27" x14ac:dyDescent="0.25">
      <c r="C112" s="1"/>
      <c r="D112" s="1"/>
      <c r="E112" s="1"/>
      <c r="F112" s="1"/>
      <c r="G112" s="1"/>
      <c r="H112" s="1"/>
      <c r="I112" s="1"/>
      <c r="J112" s="1"/>
      <c r="K112" s="1"/>
      <c r="L112" s="1"/>
      <c r="M112" s="1"/>
      <c r="N112" s="1"/>
      <c r="O112" s="1"/>
      <c r="P112" s="1"/>
      <c r="Q112" s="1"/>
      <c r="R112" s="1"/>
      <c r="S112" s="1"/>
      <c r="T112" s="1"/>
      <c r="U112" s="1"/>
      <c r="V112" s="1"/>
      <c r="W112" s="1"/>
      <c r="X112" s="1"/>
      <c r="Y112" s="1"/>
      <c r="Z112" s="1"/>
      <c r="AA112" s="1"/>
    </row>
    <row r="113" spans="3:27" x14ac:dyDescent="0.25">
      <c r="C113" s="1"/>
      <c r="D113" s="1"/>
      <c r="E113" s="1"/>
      <c r="F113" s="1"/>
      <c r="G113" s="1"/>
      <c r="H113" s="1"/>
      <c r="I113" s="1"/>
      <c r="J113" s="1"/>
      <c r="K113" s="1"/>
      <c r="L113" s="1"/>
      <c r="M113" s="1"/>
      <c r="N113" s="1"/>
      <c r="O113" s="1"/>
      <c r="P113" s="1"/>
      <c r="Q113" s="1"/>
      <c r="R113" s="1"/>
      <c r="S113" s="1"/>
      <c r="T113" s="1"/>
      <c r="U113" s="1"/>
      <c r="V113" s="1"/>
      <c r="W113" s="1"/>
      <c r="X113" s="1"/>
      <c r="Y113" s="1"/>
      <c r="Z113" s="1"/>
      <c r="AA113" s="1"/>
    </row>
    <row r="114" spans="3:27" x14ac:dyDescent="0.25">
      <c r="C114" s="1"/>
      <c r="D114" s="1"/>
      <c r="E114" s="1"/>
      <c r="F114" s="1"/>
      <c r="G114" s="1"/>
      <c r="H114" s="1"/>
      <c r="I114" s="1"/>
      <c r="J114" s="1"/>
      <c r="K114" s="1"/>
      <c r="L114" s="1"/>
      <c r="M114" s="1"/>
      <c r="N114" s="1"/>
      <c r="O114" s="1"/>
      <c r="P114" s="1"/>
      <c r="Q114" s="1"/>
      <c r="R114" s="1"/>
      <c r="S114" s="1"/>
      <c r="T114" s="1"/>
      <c r="U114" s="1"/>
      <c r="V114" s="1"/>
      <c r="W114" s="1"/>
      <c r="X114" s="1"/>
      <c r="Y114" s="1"/>
      <c r="Z114" s="1"/>
      <c r="AA114" s="1"/>
    </row>
    <row r="115" spans="3:27" x14ac:dyDescent="0.25">
      <c r="C115" s="1"/>
      <c r="D115" s="1"/>
      <c r="E115" s="1"/>
      <c r="F115" s="1"/>
      <c r="G115" s="1"/>
      <c r="H115" s="1"/>
      <c r="I115" s="1"/>
      <c r="J115" s="1"/>
      <c r="K115" s="1"/>
      <c r="L115" s="1"/>
      <c r="M115" s="1"/>
      <c r="N115" s="1"/>
      <c r="O115" s="1"/>
      <c r="P115" s="1"/>
      <c r="Q115" s="1"/>
      <c r="R115" s="1"/>
      <c r="S115" s="1"/>
      <c r="T115" s="1"/>
      <c r="U115" s="1"/>
      <c r="V115" s="1"/>
      <c r="W115" s="1"/>
      <c r="X115" s="1"/>
      <c r="Y115" s="1"/>
      <c r="Z115" s="1"/>
      <c r="AA115" s="1"/>
    </row>
    <row r="116" spans="3:27" x14ac:dyDescent="0.25">
      <c r="C116" s="1"/>
      <c r="D116" s="1"/>
      <c r="E116" s="1"/>
      <c r="F116" s="1"/>
      <c r="G116" s="1"/>
      <c r="H116" s="1"/>
      <c r="I116" s="1"/>
      <c r="J116" s="1"/>
      <c r="K116" s="1"/>
      <c r="L116" s="1"/>
      <c r="M116" s="1"/>
      <c r="N116" s="1"/>
      <c r="O116" s="1"/>
      <c r="P116" s="1"/>
      <c r="Q116" s="1"/>
      <c r="R116" s="1"/>
      <c r="S116" s="1"/>
      <c r="T116" s="1"/>
      <c r="U116" s="1"/>
      <c r="V116" s="1"/>
      <c r="W116" s="1"/>
      <c r="X116" s="1"/>
      <c r="Y116" s="1"/>
      <c r="Z116" s="1"/>
      <c r="AA116" s="1"/>
    </row>
    <row r="117" spans="3:27" x14ac:dyDescent="0.25">
      <c r="C117" s="1"/>
      <c r="D117" s="1"/>
      <c r="E117" s="1"/>
      <c r="F117" s="1"/>
      <c r="G117" s="1"/>
      <c r="H117" s="1"/>
      <c r="I117" s="1"/>
      <c r="J117" s="1"/>
      <c r="K117" s="1"/>
      <c r="L117" s="1"/>
      <c r="M117" s="1"/>
      <c r="N117" s="1"/>
      <c r="O117" s="1"/>
      <c r="P117" s="1"/>
      <c r="Q117" s="1"/>
      <c r="R117" s="1"/>
      <c r="S117" s="1"/>
      <c r="T117" s="1"/>
      <c r="U117" s="1"/>
      <c r="V117" s="1"/>
      <c r="W117" s="1"/>
      <c r="X117" s="1"/>
      <c r="Y117" s="1"/>
      <c r="Z117" s="1"/>
      <c r="AA117" s="1"/>
    </row>
    <row r="118" spans="3:27" x14ac:dyDescent="0.25">
      <c r="C118" s="1"/>
      <c r="D118" s="1"/>
      <c r="E118" s="1"/>
      <c r="F118" s="1"/>
      <c r="G118" s="1"/>
      <c r="H118" s="1"/>
      <c r="I118" s="1"/>
      <c r="J118" s="1"/>
      <c r="K118" s="1"/>
      <c r="L118" s="1"/>
      <c r="M118" s="1"/>
      <c r="N118" s="1"/>
      <c r="O118" s="1"/>
      <c r="P118" s="1"/>
      <c r="Q118" s="1"/>
      <c r="R118" s="1"/>
      <c r="S118" s="1"/>
      <c r="T118" s="1"/>
      <c r="U118" s="1"/>
      <c r="V118" s="1"/>
      <c r="W118" s="1"/>
      <c r="X118" s="1"/>
      <c r="Y118" s="1"/>
      <c r="Z118" s="1"/>
      <c r="AA118" s="1"/>
    </row>
    <row r="119" spans="3:27" x14ac:dyDescent="0.25">
      <c r="C119" s="1"/>
      <c r="D119" s="1"/>
      <c r="E119" s="1"/>
      <c r="F119" s="1"/>
      <c r="G119" s="1"/>
      <c r="H119" s="1"/>
      <c r="I119" s="1"/>
      <c r="J119" s="1"/>
      <c r="K119" s="1"/>
      <c r="L119" s="1"/>
      <c r="M119" s="1"/>
      <c r="N119" s="1"/>
      <c r="O119" s="1"/>
      <c r="P119" s="1"/>
      <c r="Q119" s="1"/>
      <c r="R119" s="1"/>
      <c r="S119" s="1"/>
      <c r="T119" s="1"/>
      <c r="U119" s="1"/>
      <c r="V119" s="1"/>
      <c r="W119" s="1"/>
      <c r="X119" s="1"/>
      <c r="Y119" s="1"/>
      <c r="Z119" s="1"/>
      <c r="AA119" s="1"/>
    </row>
    <row r="120" spans="3:27" x14ac:dyDescent="0.25">
      <c r="C120" s="1"/>
      <c r="D120" s="1"/>
      <c r="E120" s="1"/>
      <c r="F120" s="1"/>
      <c r="G120" s="1"/>
      <c r="H120" s="1"/>
      <c r="I120" s="1"/>
      <c r="J120" s="1"/>
      <c r="K120" s="1"/>
      <c r="L120" s="1"/>
      <c r="M120" s="1"/>
      <c r="N120" s="1"/>
      <c r="O120" s="1"/>
      <c r="P120" s="1"/>
      <c r="Q120" s="1"/>
      <c r="R120" s="1"/>
      <c r="S120" s="1"/>
      <c r="T120" s="1"/>
      <c r="U120" s="1"/>
      <c r="V120" s="1"/>
      <c r="W120" s="1"/>
      <c r="X120" s="1"/>
      <c r="Y120" s="1"/>
      <c r="Z120" s="1"/>
      <c r="AA120" s="1"/>
    </row>
    <row r="121" spans="3:27" x14ac:dyDescent="0.25">
      <c r="C121" s="1"/>
      <c r="D121" s="1"/>
      <c r="E121" s="1"/>
      <c r="F121" s="1"/>
      <c r="G121" s="1"/>
      <c r="H121" s="1"/>
      <c r="I121" s="1"/>
      <c r="J121" s="1"/>
      <c r="K121" s="1"/>
      <c r="L121" s="1"/>
      <c r="M121" s="1"/>
      <c r="N121" s="1"/>
      <c r="O121" s="1"/>
      <c r="P121" s="1"/>
      <c r="Q121" s="1"/>
      <c r="R121" s="1"/>
      <c r="S121" s="1"/>
      <c r="T121" s="1"/>
      <c r="U121" s="1"/>
      <c r="V121" s="1"/>
      <c r="W121" s="1"/>
      <c r="X121" s="1"/>
      <c r="Y121" s="1"/>
      <c r="Z121" s="1"/>
      <c r="AA121" s="1"/>
    </row>
    <row r="122" spans="3:27" x14ac:dyDescent="0.25">
      <c r="C122" s="1"/>
      <c r="D122" s="1"/>
      <c r="E122" s="1"/>
      <c r="F122" s="1"/>
      <c r="G122" s="1"/>
      <c r="H122" s="1"/>
      <c r="I122" s="1"/>
      <c r="J122" s="1"/>
      <c r="K122" s="1"/>
      <c r="L122" s="1"/>
      <c r="M122" s="1"/>
      <c r="N122" s="1"/>
      <c r="O122" s="1"/>
      <c r="P122" s="1"/>
      <c r="Q122" s="1"/>
      <c r="R122" s="1"/>
      <c r="S122" s="1"/>
      <c r="T122" s="1"/>
      <c r="U122" s="1"/>
      <c r="V122" s="1"/>
      <c r="W122" s="1"/>
      <c r="X122" s="1"/>
      <c r="Y122" s="1"/>
      <c r="Z122" s="1"/>
      <c r="AA122" s="1"/>
    </row>
    <row r="123" spans="3:27" x14ac:dyDescent="0.25">
      <c r="C123" s="1"/>
      <c r="D123" s="1"/>
      <c r="E123" s="1"/>
      <c r="F123" s="1"/>
      <c r="G123" s="1"/>
      <c r="H123" s="1"/>
      <c r="I123" s="1"/>
      <c r="J123" s="1"/>
      <c r="K123" s="1"/>
      <c r="L123" s="1"/>
      <c r="M123" s="1"/>
      <c r="N123" s="1"/>
      <c r="O123" s="1"/>
      <c r="P123" s="1"/>
      <c r="Q123" s="1"/>
      <c r="R123" s="1"/>
      <c r="S123" s="1"/>
      <c r="T123" s="1"/>
      <c r="U123" s="1"/>
      <c r="V123" s="1"/>
      <c r="W123" s="1"/>
      <c r="X123" s="1"/>
      <c r="Y123" s="1"/>
      <c r="Z123" s="1"/>
      <c r="AA123" s="1"/>
    </row>
    <row r="124" spans="3:27" x14ac:dyDescent="0.25">
      <c r="C124" s="1"/>
      <c r="D124" s="1"/>
      <c r="E124" s="1"/>
      <c r="F124" s="1"/>
      <c r="G124" s="1"/>
      <c r="H124" s="1"/>
      <c r="I124" s="1"/>
      <c r="J124" s="1"/>
      <c r="K124" s="1"/>
      <c r="L124" s="1"/>
      <c r="M124" s="1"/>
      <c r="N124" s="1"/>
      <c r="O124" s="1"/>
      <c r="P124" s="1"/>
      <c r="Q124" s="1"/>
      <c r="R124" s="1"/>
      <c r="S124" s="1"/>
      <c r="T124" s="1"/>
      <c r="U124" s="1"/>
      <c r="V124" s="1"/>
      <c r="W124" s="1"/>
      <c r="X124" s="1"/>
      <c r="Y124" s="1"/>
      <c r="Z124" s="1"/>
      <c r="AA124" s="1"/>
    </row>
    <row r="125" spans="3:27" x14ac:dyDescent="0.25">
      <c r="C125" s="1"/>
      <c r="D125" s="1"/>
      <c r="E125" s="1"/>
      <c r="F125" s="1"/>
      <c r="G125" s="1"/>
      <c r="H125" s="1"/>
      <c r="I125" s="1"/>
      <c r="J125" s="1"/>
      <c r="K125" s="1"/>
      <c r="L125" s="1"/>
      <c r="M125" s="1"/>
      <c r="N125" s="1"/>
      <c r="O125" s="1"/>
      <c r="P125" s="1"/>
      <c r="Q125" s="1"/>
      <c r="R125" s="1"/>
      <c r="S125" s="1"/>
      <c r="T125" s="1"/>
      <c r="U125" s="1"/>
      <c r="V125" s="1"/>
      <c r="W125" s="1"/>
      <c r="X125" s="1"/>
      <c r="Y125" s="1"/>
      <c r="Z125" s="1"/>
      <c r="AA125" s="1"/>
    </row>
    <row r="126" spans="3:27" x14ac:dyDescent="0.25">
      <c r="C126" s="1"/>
      <c r="D126" s="1"/>
      <c r="E126" s="1"/>
      <c r="F126" s="1"/>
      <c r="G126" s="1"/>
      <c r="H126" s="1"/>
      <c r="I126" s="1"/>
      <c r="J126" s="1"/>
      <c r="K126" s="1"/>
      <c r="L126" s="1"/>
      <c r="M126" s="1"/>
      <c r="N126" s="1"/>
      <c r="O126" s="1"/>
      <c r="P126" s="1"/>
      <c r="Q126" s="1"/>
      <c r="R126" s="1"/>
      <c r="S126" s="1"/>
      <c r="T126" s="1"/>
      <c r="U126" s="1"/>
      <c r="V126" s="1"/>
      <c r="W126" s="1"/>
      <c r="X126" s="1"/>
      <c r="Y126" s="1"/>
      <c r="Z126" s="1"/>
      <c r="AA126" s="1"/>
    </row>
    <row r="127" spans="3:27" x14ac:dyDescent="0.25">
      <c r="C127" s="1"/>
      <c r="D127" s="1"/>
      <c r="E127" s="1"/>
      <c r="F127" s="1"/>
      <c r="G127" s="1"/>
      <c r="H127" s="1"/>
      <c r="I127" s="1"/>
      <c r="J127" s="1"/>
      <c r="K127" s="1"/>
      <c r="L127" s="1"/>
      <c r="M127" s="1"/>
      <c r="N127" s="1"/>
      <c r="O127" s="1"/>
      <c r="P127" s="1"/>
      <c r="Q127" s="1"/>
      <c r="R127" s="1"/>
      <c r="S127" s="1"/>
      <c r="T127" s="1"/>
      <c r="U127" s="1"/>
      <c r="V127" s="1"/>
      <c r="W127" s="1"/>
      <c r="X127" s="1"/>
      <c r="Y127" s="1"/>
      <c r="Z127" s="1"/>
      <c r="AA127" s="1"/>
    </row>
    <row r="128" spans="3:27" x14ac:dyDescent="0.25">
      <c r="C128" s="1"/>
      <c r="D128" s="1"/>
      <c r="E128" s="1"/>
      <c r="F128" s="1"/>
      <c r="G128" s="1"/>
      <c r="H128" s="1"/>
      <c r="I128" s="1"/>
      <c r="J128" s="1"/>
      <c r="K128" s="1"/>
      <c r="L128" s="1"/>
      <c r="M128" s="1"/>
      <c r="N128" s="1"/>
      <c r="O128" s="1"/>
      <c r="P128" s="1"/>
      <c r="Q128" s="1"/>
      <c r="R128" s="1"/>
      <c r="S128" s="1"/>
      <c r="T128" s="1"/>
      <c r="U128" s="1"/>
      <c r="V128" s="1"/>
      <c r="W128" s="1"/>
      <c r="X128" s="1"/>
      <c r="Y128" s="1"/>
      <c r="Z128" s="1"/>
      <c r="AA128" s="1"/>
    </row>
    <row r="129" spans="3:27" x14ac:dyDescent="0.25">
      <c r="C129" s="1"/>
      <c r="D129" s="1"/>
      <c r="E129" s="1"/>
      <c r="F129" s="1"/>
      <c r="G129" s="1"/>
      <c r="H129" s="1"/>
      <c r="I129" s="1"/>
      <c r="J129" s="1"/>
      <c r="K129" s="1"/>
      <c r="L129" s="1"/>
      <c r="M129" s="1"/>
      <c r="N129" s="1"/>
      <c r="O129" s="1"/>
      <c r="P129" s="1"/>
      <c r="Q129" s="1"/>
      <c r="R129" s="1"/>
      <c r="S129" s="1"/>
      <c r="T129" s="1"/>
      <c r="U129" s="1"/>
      <c r="V129" s="1"/>
      <c r="W129" s="1"/>
      <c r="X129" s="1"/>
      <c r="Y129" s="1"/>
      <c r="Z129" s="1"/>
      <c r="AA129" s="1"/>
    </row>
    <row r="130" spans="3:27" x14ac:dyDescent="0.25">
      <c r="C130" s="1"/>
      <c r="D130" s="1"/>
      <c r="E130" s="1"/>
      <c r="F130" s="1"/>
      <c r="G130" s="1"/>
      <c r="H130" s="1"/>
      <c r="I130" s="1"/>
      <c r="J130" s="1"/>
      <c r="K130" s="1"/>
      <c r="L130" s="1"/>
      <c r="M130" s="1"/>
      <c r="N130" s="1"/>
      <c r="O130" s="1"/>
      <c r="P130" s="1"/>
      <c r="Q130" s="1"/>
      <c r="R130" s="1"/>
      <c r="S130" s="1"/>
      <c r="T130" s="1"/>
      <c r="U130" s="1"/>
      <c r="V130" s="1"/>
      <c r="W130" s="1"/>
      <c r="X130" s="1"/>
      <c r="Y130" s="1"/>
      <c r="Z130" s="1"/>
      <c r="AA130" s="1"/>
    </row>
    <row r="131" spans="3:27" x14ac:dyDescent="0.25">
      <c r="C131" s="1"/>
      <c r="D131" s="1"/>
      <c r="E131" s="1"/>
      <c r="F131" s="1"/>
      <c r="G131" s="1"/>
      <c r="H131" s="1"/>
      <c r="I131" s="1"/>
      <c r="J131" s="1"/>
      <c r="K131" s="1"/>
      <c r="L131" s="1"/>
      <c r="M131" s="1"/>
      <c r="N131" s="1"/>
      <c r="O131" s="1"/>
      <c r="P131" s="1"/>
      <c r="Q131" s="1"/>
      <c r="R131" s="1"/>
      <c r="S131" s="1"/>
      <c r="T131" s="1"/>
      <c r="U131" s="1"/>
      <c r="V131" s="1"/>
      <c r="W131" s="1"/>
      <c r="X131" s="1"/>
      <c r="Y131" s="1"/>
      <c r="Z131" s="1"/>
      <c r="AA131" s="1"/>
    </row>
    <row r="132" spans="3:27" x14ac:dyDescent="0.25">
      <c r="C132" s="1"/>
      <c r="D132" s="1"/>
      <c r="E132" s="1"/>
      <c r="F132" s="1"/>
      <c r="G132" s="1"/>
      <c r="H132" s="1"/>
      <c r="I132" s="1"/>
      <c r="J132" s="1"/>
      <c r="K132" s="1"/>
      <c r="L132" s="1"/>
      <c r="M132" s="1"/>
      <c r="N132" s="1"/>
      <c r="O132" s="1"/>
      <c r="P132" s="1"/>
      <c r="Q132" s="1"/>
      <c r="R132" s="1"/>
      <c r="S132" s="1"/>
      <c r="T132" s="1"/>
      <c r="U132" s="1"/>
      <c r="V132" s="1"/>
      <c r="W132" s="1"/>
      <c r="X132" s="1"/>
      <c r="Y132" s="1"/>
      <c r="Z132" s="1"/>
      <c r="AA132" s="1"/>
    </row>
    <row r="133" spans="3:27" x14ac:dyDescent="0.25">
      <c r="C133" s="1"/>
      <c r="D133" s="1"/>
      <c r="E133" s="1"/>
      <c r="F133" s="1"/>
      <c r="G133" s="1"/>
      <c r="H133" s="1"/>
      <c r="I133" s="1"/>
      <c r="J133" s="1"/>
      <c r="K133" s="1"/>
      <c r="L133" s="1"/>
      <c r="M133" s="1"/>
      <c r="N133" s="1"/>
      <c r="O133" s="1"/>
      <c r="P133" s="1"/>
      <c r="Q133" s="1"/>
      <c r="R133" s="1"/>
      <c r="S133" s="1"/>
      <c r="T133" s="1"/>
      <c r="U133" s="1"/>
      <c r="V133" s="1"/>
      <c r="W133" s="1"/>
      <c r="X133" s="1"/>
      <c r="Y133" s="1"/>
      <c r="Z133" s="1"/>
      <c r="AA133" s="1"/>
    </row>
    <row r="134" spans="3:27" x14ac:dyDescent="0.25">
      <c r="C134" s="1"/>
      <c r="D134" s="1"/>
      <c r="E134" s="1"/>
      <c r="F134" s="1"/>
      <c r="G134" s="1"/>
      <c r="H134" s="1"/>
      <c r="I134" s="1"/>
      <c r="J134" s="1"/>
      <c r="K134" s="1"/>
      <c r="L134" s="1"/>
      <c r="M134" s="1"/>
      <c r="N134" s="1"/>
      <c r="O134" s="1"/>
      <c r="P134" s="1"/>
      <c r="Q134" s="1"/>
      <c r="R134" s="1"/>
      <c r="S134" s="1"/>
      <c r="T134" s="1"/>
      <c r="U134" s="1"/>
      <c r="V134" s="1"/>
      <c r="W134" s="1"/>
      <c r="X134" s="1"/>
      <c r="Y134" s="1"/>
      <c r="Z134" s="1"/>
      <c r="AA134" s="1"/>
    </row>
    <row r="135" spans="3:27" x14ac:dyDescent="0.25">
      <c r="C135" s="1"/>
      <c r="D135" s="1"/>
      <c r="E135" s="1"/>
      <c r="F135" s="1"/>
      <c r="G135" s="1"/>
      <c r="H135" s="1"/>
      <c r="I135" s="1"/>
      <c r="J135" s="1"/>
      <c r="K135" s="1"/>
      <c r="L135" s="1"/>
      <c r="M135" s="1"/>
      <c r="N135" s="1"/>
      <c r="O135" s="1"/>
      <c r="P135" s="1"/>
      <c r="Q135" s="1"/>
      <c r="R135" s="1"/>
      <c r="S135" s="1"/>
      <c r="T135" s="1"/>
      <c r="U135" s="1"/>
      <c r="V135" s="1"/>
      <c r="W135" s="1"/>
      <c r="X135" s="1"/>
      <c r="Y135" s="1"/>
      <c r="Z135" s="1"/>
      <c r="AA135" s="1"/>
    </row>
    <row r="136" spans="3:27" x14ac:dyDescent="0.25">
      <c r="C136" s="1"/>
      <c r="D136" s="1"/>
      <c r="E136" s="1"/>
      <c r="F136" s="1"/>
      <c r="G136" s="1"/>
      <c r="H136" s="1"/>
      <c r="I136" s="1"/>
      <c r="J136" s="1"/>
      <c r="K136" s="1"/>
      <c r="L136" s="1"/>
      <c r="M136" s="1"/>
      <c r="N136" s="1"/>
      <c r="O136" s="1"/>
      <c r="P136" s="1"/>
      <c r="Q136" s="1"/>
      <c r="R136" s="1"/>
      <c r="S136" s="1"/>
      <c r="T136" s="1"/>
      <c r="U136" s="1"/>
      <c r="V136" s="1"/>
      <c r="W136" s="1"/>
      <c r="X136" s="1"/>
      <c r="Y136" s="1"/>
      <c r="Z136" s="1"/>
      <c r="AA136" s="1"/>
    </row>
    <row r="137" spans="3:27" x14ac:dyDescent="0.25">
      <c r="C137" s="1"/>
      <c r="D137" s="1"/>
      <c r="E137" s="1"/>
      <c r="F137" s="1"/>
      <c r="G137" s="1"/>
      <c r="H137" s="1"/>
      <c r="I137" s="1"/>
      <c r="J137" s="1"/>
      <c r="K137" s="1"/>
      <c r="L137" s="1"/>
      <c r="M137" s="1"/>
      <c r="N137" s="1"/>
      <c r="O137" s="1"/>
      <c r="P137" s="1"/>
      <c r="Q137" s="1"/>
      <c r="R137" s="1"/>
      <c r="S137" s="1"/>
      <c r="T137" s="1"/>
      <c r="U137" s="1"/>
      <c r="V137" s="1"/>
      <c r="W137" s="1"/>
      <c r="X137" s="1"/>
      <c r="Y137" s="1"/>
      <c r="Z137" s="1"/>
      <c r="AA137" s="1"/>
    </row>
    <row r="138" spans="3:27" x14ac:dyDescent="0.25">
      <c r="C138" s="1"/>
      <c r="D138" s="1"/>
      <c r="E138" s="1"/>
      <c r="F138" s="1"/>
      <c r="G138" s="1"/>
      <c r="H138" s="1"/>
      <c r="I138" s="1"/>
      <c r="J138" s="1"/>
      <c r="K138" s="1"/>
      <c r="L138" s="1"/>
      <c r="M138" s="1"/>
      <c r="N138" s="1"/>
      <c r="O138" s="1"/>
      <c r="P138" s="1"/>
      <c r="Q138" s="1"/>
      <c r="R138" s="1"/>
      <c r="S138" s="1"/>
      <c r="T138" s="1"/>
      <c r="U138" s="1"/>
      <c r="V138" s="1"/>
      <c r="W138" s="1"/>
      <c r="X138" s="1"/>
      <c r="Y138" s="1"/>
      <c r="Z138" s="1"/>
      <c r="AA138" s="1"/>
    </row>
    <row r="139" spans="3:27" x14ac:dyDescent="0.25">
      <c r="C139" s="1"/>
      <c r="D139" s="1"/>
      <c r="E139" s="1"/>
      <c r="F139" s="1"/>
      <c r="G139" s="1"/>
      <c r="H139" s="1"/>
      <c r="I139" s="1"/>
      <c r="J139" s="1"/>
      <c r="K139" s="1"/>
      <c r="L139" s="1"/>
      <c r="M139" s="1"/>
      <c r="N139" s="1"/>
      <c r="O139" s="1"/>
      <c r="P139" s="1"/>
      <c r="Q139" s="1"/>
      <c r="R139" s="1"/>
      <c r="S139" s="1"/>
      <c r="T139" s="1"/>
      <c r="U139" s="1"/>
      <c r="V139" s="1"/>
      <c r="W139" s="1"/>
      <c r="X139" s="1"/>
      <c r="Y139" s="1"/>
      <c r="Z139" s="1"/>
      <c r="AA139" s="1"/>
    </row>
    <row r="140" spans="3:27" x14ac:dyDescent="0.25">
      <c r="C140" s="1"/>
      <c r="D140" s="1"/>
      <c r="E140" s="1"/>
      <c r="F140" s="1"/>
      <c r="G140" s="1"/>
      <c r="H140" s="1"/>
      <c r="I140" s="1"/>
      <c r="J140" s="1"/>
      <c r="K140" s="1"/>
      <c r="L140" s="1"/>
      <c r="M140" s="1"/>
      <c r="N140" s="1"/>
      <c r="O140" s="1"/>
      <c r="P140" s="1"/>
      <c r="Q140" s="1"/>
      <c r="R140" s="1"/>
      <c r="S140" s="1"/>
      <c r="T140" s="1"/>
      <c r="U140" s="1"/>
      <c r="V140" s="1"/>
      <c r="W140" s="1"/>
      <c r="X140" s="1"/>
      <c r="Y140" s="1"/>
      <c r="Z140" s="1"/>
      <c r="AA140" s="1"/>
    </row>
    <row r="141" spans="3:27" x14ac:dyDescent="0.25">
      <c r="C141" s="1"/>
      <c r="D141" s="1"/>
      <c r="E141" s="1"/>
      <c r="F141" s="1"/>
      <c r="G141" s="1"/>
      <c r="H141" s="1"/>
      <c r="I141" s="1"/>
      <c r="J141" s="1"/>
      <c r="K141" s="1"/>
      <c r="L141" s="1"/>
      <c r="M141" s="1"/>
      <c r="N141" s="1"/>
      <c r="O141" s="1"/>
      <c r="P141" s="1"/>
      <c r="Q141" s="1"/>
      <c r="R141" s="1"/>
      <c r="S141" s="1"/>
      <c r="T141" s="1"/>
      <c r="U141" s="1"/>
      <c r="V141" s="1"/>
      <c r="W141" s="1"/>
      <c r="X141" s="1"/>
      <c r="Y141" s="1"/>
      <c r="Z141" s="1"/>
      <c r="AA141" s="1"/>
    </row>
    <row r="142" spans="3:27" x14ac:dyDescent="0.25">
      <c r="C142" s="1"/>
      <c r="D142" s="1"/>
      <c r="E142" s="1"/>
      <c r="F142" s="1"/>
      <c r="G142" s="1"/>
      <c r="H142" s="1"/>
      <c r="I142" s="1"/>
      <c r="J142" s="1"/>
      <c r="K142" s="1"/>
      <c r="L142" s="1"/>
      <c r="M142" s="1"/>
      <c r="N142" s="1"/>
      <c r="O142" s="1"/>
      <c r="P142" s="1"/>
      <c r="Q142" s="1"/>
      <c r="R142" s="1"/>
      <c r="S142" s="1"/>
      <c r="T142" s="1"/>
      <c r="U142" s="1"/>
      <c r="V142" s="1"/>
      <c r="W142" s="1"/>
      <c r="X142" s="1"/>
      <c r="Y142" s="1"/>
      <c r="Z142" s="1"/>
      <c r="AA142" s="1"/>
    </row>
    <row r="143" spans="3:27" x14ac:dyDescent="0.25">
      <c r="C143" s="1"/>
      <c r="D143" s="1"/>
      <c r="E143" s="1"/>
      <c r="F143" s="1"/>
      <c r="G143" s="1"/>
      <c r="H143" s="1"/>
      <c r="I143" s="1"/>
      <c r="J143" s="1"/>
      <c r="K143" s="1"/>
      <c r="L143" s="1"/>
      <c r="M143" s="1"/>
      <c r="N143" s="1"/>
      <c r="O143" s="1"/>
      <c r="P143" s="1"/>
      <c r="Q143" s="1"/>
      <c r="R143" s="1"/>
      <c r="S143" s="1"/>
      <c r="T143" s="1"/>
      <c r="U143" s="1"/>
      <c r="V143" s="1"/>
      <c r="W143" s="1"/>
      <c r="X143" s="1"/>
      <c r="Y143" s="1"/>
      <c r="Z143" s="1"/>
      <c r="AA143" s="1"/>
    </row>
    <row r="144" spans="3:27" x14ac:dyDescent="0.25">
      <c r="C144" s="1"/>
      <c r="D144" s="1"/>
      <c r="E144" s="1"/>
      <c r="F144" s="1"/>
      <c r="G144" s="1"/>
      <c r="H144" s="1"/>
      <c r="I144" s="1"/>
      <c r="J144" s="1"/>
      <c r="K144" s="1"/>
      <c r="L144" s="1"/>
      <c r="M144" s="1"/>
      <c r="N144" s="1"/>
      <c r="O144" s="1"/>
      <c r="P144" s="1"/>
      <c r="Q144" s="1"/>
      <c r="R144" s="1"/>
      <c r="S144" s="1"/>
      <c r="T144" s="1"/>
      <c r="U144" s="1"/>
      <c r="V144" s="1"/>
      <c r="W144" s="1"/>
      <c r="X144" s="1"/>
      <c r="Y144" s="1"/>
      <c r="Z144" s="1"/>
      <c r="AA144" s="1"/>
    </row>
    <row r="145" spans="3:27" x14ac:dyDescent="0.25">
      <c r="C145" s="1"/>
      <c r="D145" s="1"/>
      <c r="E145" s="1"/>
      <c r="F145" s="1"/>
      <c r="G145" s="1"/>
      <c r="H145" s="1"/>
      <c r="I145" s="1"/>
      <c r="J145" s="1"/>
      <c r="K145" s="1"/>
      <c r="L145" s="1"/>
      <c r="M145" s="1"/>
      <c r="N145" s="1"/>
      <c r="O145" s="1"/>
      <c r="P145" s="1"/>
      <c r="Q145" s="1"/>
      <c r="R145" s="1"/>
      <c r="S145" s="1"/>
      <c r="T145" s="1"/>
      <c r="U145" s="1"/>
      <c r="V145" s="1"/>
      <c r="W145" s="1"/>
      <c r="X145" s="1"/>
      <c r="Y145" s="1"/>
      <c r="Z145" s="1"/>
      <c r="AA145" s="1"/>
    </row>
    <row r="146" spans="3:27" x14ac:dyDescent="0.25">
      <c r="C146" s="1"/>
      <c r="D146" s="1"/>
      <c r="E146" s="1"/>
      <c r="F146" s="1"/>
      <c r="G146" s="1"/>
      <c r="H146" s="1"/>
      <c r="I146" s="1"/>
      <c r="J146" s="1"/>
      <c r="K146" s="1"/>
      <c r="L146" s="1"/>
      <c r="M146" s="1"/>
      <c r="N146" s="1"/>
      <c r="O146" s="1"/>
      <c r="P146" s="1"/>
      <c r="Q146" s="1"/>
      <c r="R146" s="1"/>
      <c r="S146" s="1"/>
      <c r="T146" s="1"/>
      <c r="U146" s="1"/>
      <c r="V146" s="1"/>
      <c r="W146" s="1"/>
      <c r="X146" s="1"/>
      <c r="Y146" s="1"/>
      <c r="Z146" s="1"/>
      <c r="AA146" s="1"/>
    </row>
    <row r="147" spans="3:27" x14ac:dyDescent="0.25">
      <c r="C147" s="1"/>
      <c r="D147" s="1"/>
      <c r="E147" s="1"/>
      <c r="F147" s="1"/>
      <c r="G147" s="1"/>
      <c r="H147" s="1"/>
      <c r="I147" s="1"/>
      <c r="J147" s="1"/>
      <c r="K147" s="1"/>
      <c r="L147" s="1"/>
      <c r="M147" s="1"/>
      <c r="N147" s="1"/>
      <c r="O147" s="1"/>
      <c r="P147" s="1"/>
      <c r="Q147" s="1"/>
      <c r="R147" s="1"/>
      <c r="S147" s="1"/>
      <c r="T147" s="1"/>
      <c r="U147" s="1"/>
      <c r="V147" s="1"/>
      <c r="W147" s="1"/>
      <c r="X147" s="1"/>
      <c r="Y147" s="1"/>
      <c r="Z147" s="1"/>
      <c r="AA147" s="1"/>
    </row>
    <row r="148" spans="3:27" x14ac:dyDescent="0.25">
      <c r="C148" s="1"/>
      <c r="D148" s="1"/>
      <c r="E148" s="1"/>
      <c r="F148" s="1"/>
      <c r="G148" s="1"/>
      <c r="H148" s="1"/>
      <c r="I148" s="1"/>
      <c r="J148" s="1"/>
      <c r="K148" s="1"/>
      <c r="L148" s="1"/>
      <c r="M148" s="1"/>
      <c r="N148" s="1"/>
      <c r="O148" s="1"/>
      <c r="P148" s="1"/>
      <c r="Q148" s="1"/>
      <c r="R148" s="1"/>
      <c r="S148" s="1"/>
      <c r="T148" s="1"/>
      <c r="U148" s="1"/>
      <c r="V148" s="1"/>
      <c r="W148" s="1"/>
      <c r="X148" s="1"/>
      <c r="Y148" s="1"/>
      <c r="Z148" s="1"/>
      <c r="AA148" s="1"/>
    </row>
    <row r="149" spans="3:27" x14ac:dyDescent="0.25">
      <c r="C149" s="1"/>
      <c r="D149" s="1"/>
      <c r="E149" s="1"/>
      <c r="F149" s="1"/>
      <c r="G149" s="1"/>
      <c r="H149" s="1"/>
      <c r="I149" s="1"/>
      <c r="J149" s="1"/>
      <c r="K149" s="1"/>
      <c r="L149" s="1"/>
      <c r="M149" s="1"/>
      <c r="N149" s="1"/>
      <c r="O149" s="1"/>
      <c r="P149" s="1"/>
      <c r="Q149" s="1"/>
      <c r="R149" s="1"/>
      <c r="S149" s="1"/>
      <c r="T149" s="1"/>
      <c r="U149" s="1"/>
      <c r="V149" s="1"/>
      <c r="W149" s="1"/>
      <c r="X149" s="1"/>
      <c r="Y149" s="1"/>
      <c r="Z149" s="1"/>
      <c r="AA149" s="1"/>
    </row>
    <row r="150" spans="3:27" x14ac:dyDescent="0.25">
      <c r="C150" s="1"/>
      <c r="D150" s="1"/>
      <c r="E150" s="1"/>
      <c r="F150" s="1"/>
      <c r="G150" s="1"/>
      <c r="H150" s="1"/>
      <c r="I150" s="1"/>
      <c r="J150" s="1"/>
      <c r="K150" s="1"/>
      <c r="L150" s="1"/>
      <c r="M150" s="1"/>
      <c r="N150" s="1"/>
      <c r="O150" s="1"/>
      <c r="P150" s="1"/>
      <c r="Q150" s="1"/>
      <c r="R150" s="1"/>
      <c r="S150" s="1"/>
      <c r="T150" s="1"/>
      <c r="U150" s="1"/>
      <c r="V150" s="1"/>
      <c r="W150" s="1"/>
      <c r="X150" s="1"/>
      <c r="Y150" s="1"/>
      <c r="Z150" s="1"/>
      <c r="AA150" s="1"/>
    </row>
    <row r="151" spans="3:27" x14ac:dyDescent="0.25">
      <c r="C151" s="1"/>
      <c r="D151" s="1"/>
      <c r="E151" s="1"/>
      <c r="F151" s="1"/>
      <c r="G151" s="1"/>
      <c r="H151" s="1"/>
      <c r="I151" s="1"/>
      <c r="J151" s="1"/>
      <c r="K151" s="1"/>
      <c r="L151" s="1"/>
      <c r="M151" s="1"/>
      <c r="N151" s="1"/>
      <c r="O151" s="1"/>
      <c r="P151" s="1"/>
      <c r="Q151" s="1"/>
      <c r="R151" s="1"/>
      <c r="S151" s="1"/>
      <c r="T151" s="1"/>
      <c r="U151" s="1"/>
      <c r="V151" s="1"/>
      <c r="W151" s="1"/>
      <c r="X151" s="1"/>
      <c r="Y151" s="1"/>
      <c r="Z151" s="1"/>
      <c r="AA151" s="1"/>
    </row>
    <row r="152" spans="3:27" x14ac:dyDescent="0.25">
      <c r="C152" s="1"/>
      <c r="D152" s="1"/>
      <c r="E152" s="1"/>
      <c r="F152" s="1"/>
      <c r="G152" s="1"/>
      <c r="H152" s="1"/>
      <c r="I152" s="1"/>
      <c r="J152" s="1"/>
      <c r="K152" s="1"/>
      <c r="L152" s="1"/>
      <c r="M152" s="1"/>
      <c r="N152" s="1"/>
      <c r="O152" s="1"/>
      <c r="P152" s="1"/>
      <c r="Q152" s="1"/>
      <c r="R152" s="1"/>
      <c r="S152" s="1"/>
      <c r="T152" s="1"/>
      <c r="U152" s="1"/>
      <c r="V152" s="1"/>
      <c r="W152" s="1"/>
      <c r="X152" s="1"/>
      <c r="Y152" s="1"/>
      <c r="Z152" s="1"/>
      <c r="AA152" s="1"/>
    </row>
    <row r="153" spans="3:27" x14ac:dyDescent="0.25">
      <c r="C153" s="1"/>
      <c r="D153" s="1"/>
      <c r="E153" s="1"/>
      <c r="F153" s="1"/>
      <c r="G153" s="1"/>
      <c r="H153" s="1"/>
      <c r="I153" s="1"/>
      <c r="J153" s="1"/>
      <c r="K153" s="1"/>
      <c r="L153" s="1"/>
      <c r="M153" s="1"/>
      <c r="N153" s="1"/>
      <c r="O153" s="1"/>
      <c r="P153" s="1"/>
      <c r="Q153" s="1"/>
      <c r="R153" s="1"/>
      <c r="S153" s="1"/>
      <c r="T153" s="1"/>
      <c r="U153" s="1"/>
      <c r="V153" s="1"/>
      <c r="W153" s="1"/>
      <c r="X153" s="1"/>
      <c r="Y153" s="1"/>
      <c r="Z153" s="1"/>
      <c r="AA153" s="1"/>
    </row>
    <row r="154" spans="3:27" x14ac:dyDescent="0.25">
      <c r="C154" s="1"/>
      <c r="D154" s="1"/>
      <c r="E154" s="1"/>
      <c r="F154" s="1"/>
      <c r="G154" s="1"/>
      <c r="H154" s="1"/>
      <c r="I154" s="1"/>
      <c r="J154" s="1"/>
      <c r="K154" s="1"/>
      <c r="L154" s="1"/>
      <c r="M154" s="1"/>
      <c r="N154" s="1"/>
      <c r="O154" s="1"/>
      <c r="P154" s="1"/>
      <c r="Q154" s="1"/>
      <c r="R154" s="1"/>
      <c r="S154" s="1"/>
      <c r="T154" s="1"/>
      <c r="U154" s="1"/>
      <c r="V154" s="1"/>
      <c r="W154" s="1"/>
      <c r="X154" s="1"/>
      <c r="Y154" s="1"/>
      <c r="Z154" s="1"/>
      <c r="AA154" s="1"/>
    </row>
    <row r="155" spans="3:27" x14ac:dyDescent="0.25">
      <c r="C155" s="1"/>
      <c r="D155" s="1"/>
      <c r="E155" s="1"/>
      <c r="F155" s="1"/>
      <c r="G155" s="1"/>
      <c r="H155" s="1"/>
      <c r="I155" s="1"/>
      <c r="J155" s="1"/>
      <c r="K155" s="1"/>
      <c r="L155" s="1"/>
      <c r="M155" s="1"/>
      <c r="N155" s="1"/>
      <c r="O155" s="1"/>
      <c r="P155" s="1"/>
      <c r="Q155" s="1"/>
      <c r="R155" s="1"/>
      <c r="S155" s="1"/>
      <c r="T155" s="1"/>
      <c r="U155" s="1"/>
      <c r="V155" s="1"/>
      <c r="W155" s="1"/>
      <c r="X155" s="1"/>
      <c r="Y155" s="1"/>
      <c r="Z155" s="1"/>
      <c r="AA155" s="1"/>
    </row>
    <row r="156" spans="3:27" x14ac:dyDescent="0.25">
      <c r="C156" s="1"/>
      <c r="D156" s="1"/>
      <c r="E156" s="1"/>
      <c r="F156" s="1"/>
      <c r="G156" s="1"/>
      <c r="H156" s="1"/>
      <c r="I156" s="1"/>
      <c r="J156" s="1"/>
      <c r="K156" s="1"/>
      <c r="L156" s="1"/>
      <c r="M156" s="1"/>
      <c r="N156" s="1"/>
      <c r="O156" s="1"/>
      <c r="P156" s="1"/>
      <c r="Q156" s="1"/>
      <c r="R156" s="1"/>
      <c r="S156" s="1"/>
      <c r="T156" s="1"/>
      <c r="U156" s="1"/>
      <c r="V156" s="1"/>
      <c r="W156" s="1"/>
      <c r="X156" s="1"/>
      <c r="Y156" s="1"/>
      <c r="Z156" s="1"/>
      <c r="AA156" s="1"/>
    </row>
    <row r="157" spans="3:27" x14ac:dyDescent="0.25">
      <c r="C157" s="1"/>
      <c r="D157" s="1"/>
      <c r="E157" s="1"/>
      <c r="F157" s="1"/>
      <c r="G157" s="1"/>
      <c r="H157" s="1"/>
      <c r="I157" s="1"/>
      <c r="J157" s="1"/>
      <c r="K157" s="1"/>
      <c r="L157" s="1"/>
      <c r="M157" s="1"/>
      <c r="N157" s="1"/>
      <c r="O157" s="1"/>
      <c r="P157" s="1"/>
      <c r="Q157" s="1"/>
      <c r="R157" s="1"/>
      <c r="S157" s="1"/>
      <c r="T157" s="1"/>
      <c r="U157" s="1"/>
      <c r="V157" s="1"/>
      <c r="W157" s="1"/>
      <c r="X157" s="1"/>
      <c r="Y157" s="1"/>
      <c r="Z157" s="1"/>
      <c r="AA157" s="1"/>
    </row>
    <row r="158" spans="3:27" x14ac:dyDescent="0.25">
      <c r="C158" s="1"/>
      <c r="D158" s="1"/>
      <c r="E158" s="1"/>
      <c r="F158" s="1"/>
      <c r="G158" s="1"/>
      <c r="H158" s="1"/>
      <c r="I158" s="1"/>
      <c r="J158" s="1"/>
      <c r="K158" s="1"/>
      <c r="L158" s="1"/>
      <c r="M158" s="1"/>
      <c r="N158" s="1"/>
      <c r="O158" s="1"/>
      <c r="P158" s="1"/>
      <c r="Q158" s="1"/>
      <c r="R158" s="1"/>
      <c r="S158" s="1"/>
      <c r="T158" s="1"/>
      <c r="U158" s="1"/>
      <c r="V158" s="1"/>
      <c r="W158" s="1"/>
      <c r="X158" s="1"/>
      <c r="Y158" s="1"/>
      <c r="Z158" s="1"/>
      <c r="AA158" s="1"/>
    </row>
    <row r="159" spans="3:27" x14ac:dyDescent="0.25">
      <c r="C159" s="1"/>
      <c r="D159" s="1"/>
      <c r="E159" s="1"/>
      <c r="F159" s="1"/>
      <c r="G159" s="1"/>
      <c r="H159" s="1"/>
      <c r="I159" s="1"/>
      <c r="J159" s="1"/>
      <c r="K159" s="1"/>
      <c r="L159" s="1"/>
      <c r="M159" s="1"/>
      <c r="N159" s="1"/>
      <c r="O159" s="1"/>
      <c r="P159" s="1"/>
      <c r="Q159" s="1"/>
      <c r="R159" s="1"/>
      <c r="S159" s="1"/>
      <c r="T159" s="1"/>
      <c r="U159" s="1"/>
      <c r="V159" s="1"/>
      <c r="W159" s="1"/>
      <c r="X159" s="1"/>
      <c r="Y159" s="1"/>
      <c r="Z159" s="1"/>
      <c r="AA159" s="1"/>
    </row>
    <row r="160" spans="3:27" x14ac:dyDescent="0.25">
      <c r="C160" s="1"/>
      <c r="D160" s="1"/>
      <c r="E160" s="1"/>
      <c r="F160" s="1"/>
      <c r="G160" s="1"/>
      <c r="H160" s="1"/>
      <c r="I160" s="1"/>
      <c r="J160" s="1"/>
      <c r="K160" s="1"/>
      <c r="L160" s="1"/>
      <c r="M160" s="1"/>
      <c r="N160" s="1"/>
      <c r="O160" s="1"/>
      <c r="P160" s="1"/>
      <c r="Q160" s="1"/>
      <c r="R160" s="1"/>
      <c r="S160" s="1"/>
      <c r="T160" s="1"/>
      <c r="U160" s="1"/>
      <c r="V160" s="1"/>
      <c r="W160" s="1"/>
      <c r="X160" s="1"/>
      <c r="Y160" s="1"/>
      <c r="Z160" s="1"/>
      <c r="AA160" s="1"/>
    </row>
    <row r="161" spans="3:27" x14ac:dyDescent="0.25">
      <c r="C161" s="1"/>
      <c r="D161" s="1"/>
      <c r="E161" s="1"/>
      <c r="F161" s="1"/>
      <c r="G161" s="1"/>
      <c r="H161" s="1"/>
      <c r="I161" s="1"/>
      <c r="J161" s="1"/>
      <c r="K161" s="1"/>
      <c r="L161" s="1"/>
      <c r="M161" s="1"/>
      <c r="N161" s="1"/>
      <c r="O161" s="1"/>
      <c r="P161" s="1"/>
      <c r="Q161" s="1"/>
      <c r="R161" s="1"/>
      <c r="S161" s="1"/>
      <c r="T161" s="1"/>
      <c r="U161" s="1"/>
      <c r="V161" s="1"/>
      <c r="W161" s="1"/>
      <c r="X161" s="1"/>
      <c r="Y161" s="1"/>
      <c r="Z161" s="1"/>
      <c r="AA161" s="1"/>
    </row>
    <row r="162" spans="3:27" x14ac:dyDescent="0.25">
      <c r="C162" s="1"/>
      <c r="D162" s="1"/>
      <c r="E162" s="1"/>
      <c r="F162" s="1"/>
      <c r="G162" s="1"/>
      <c r="H162" s="1"/>
      <c r="I162" s="1"/>
      <c r="J162" s="1"/>
      <c r="K162" s="1"/>
      <c r="L162" s="1"/>
      <c r="M162" s="1"/>
      <c r="N162" s="1"/>
      <c r="O162" s="1"/>
      <c r="P162" s="1"/>
      <c r="Q162" s="1"/>
      <c r="R162" s="1"/>
      <c r="S162" s="1"/>
      <c r="T162" s="1"/>
      <c r="U162" s="1"/>
      <c r="V162" s="1"/>
      <c r="W162" s="1"/>
      <c r="X162" s="1"/>
      <c r="Y162" s="1"/>
      <c r="Z162" s="1"/>
      <c r="AA162" s="1"/>
    </row>
    <row r="163" spans="3:27" x14ac:dyDescent="0.25">
      <c r="C163" s="1"/>
      <c r="D163" s="1"/>
      <c r="E163" s="1"/>
      <c r="F163" s="1"/>
      <c r="G163" s="1"/>
      <c r="H163" s="1"/>
      <c r="I163" s="1"/>
      <c r="J163" s="1"/>
      <c r="K163" s="1"/>
      <c r="L163" s="1"/>
      <c r="M163" s="1"/>
      <c r="N163" s="1"/>
      <c r="O163" s="1"/>
      <c r="P163" s="1"/>
      <c r="Q163" s="1"/>
      <c r="R163" s="1"/>
      <c r="S163" s="1"/>
      <c r="T163" s="1"/>
      <c r="U163" s="1"/>
      <c r="V163" s="1"/>
      <c r="W163" s="1"/>
      <c r="X163" s="1"/>
      <c r="Y163" s="1"/>
      <c r="Z163" s="1"/>
      <c r="AA163" s="1"/>
    </row>
    <row r="164" spans="3:27" x14ac:dyDescent="0.25">
      <c r="C164" s="1"/>
      <c r="D164" s="1"/>
      <c r="E164" s="1"/>
      <c r="F164" s="1"/>
      <c r="G164" s="1"/>
      <c r="H164" s="1"/>
      <c r="I164" s="1"/>
      <c r="J164" s="1"/>
      <c r="K164" s="1"/>
      <c r="L164" s="1"/>
      <c r="M164" s="1"/>
      <c r="N164" s="1"/>
      <c r="O164" s="1"/>
      <c r="P164" s="1"/>
      <c r="Q164" s="1"/>
      <c r="R164" s="1"/>
      <c r="S164" s="1"/>
      <c r="T164" s="1"/>
      <c r="U164" s="1"/>
      <c r="V164" s="1"/>
      <c r="W164" s="1"/>
      <c r="X164" s="1"/>
      <c r="Y164" s="1"/>
      <c r="Z164" s="1"/>
      <c r="AA164" s="1"/>
    </row>
    <row r="165" spans="3:27" x14ac:dyDescent="0.25">
      <c r="C165" s="1"/>
      <c r="D165" s="1"/>
      <c r="E165" s="1"/>
      <c r="F165" s="1"/>
      <c r="G165" s="1"/>
      <c r="H165" s="1"/>
      <c r="I165" s="1"/>
      <c r="J165" s="1"/>
      <c r="K165" s="1"/>
      <c r="L165" s="1"/>
      <c r="M165" s="1"/>
      <c r="N165" s="1"/>
      <c r="O165" s="1"/>
      <c r="P165" s="1"/>
      <c r="Q165" s="1"/>
      <c r="R165" s="1"/>
      <c r="S165" s="1"/>
      <c r="T165" s="1"/>
      <c r="U165" s="1"/>
      <c r="V165" s="1"/>
      <c r="W165" s="1"/>
      <c r="X165" s="1"/>
      <c r="Y165" s="1"/>
      <c r="Z165" s="1"/>
      <c r="AA165" s="1"/>
    </row>
    <row r="166" spans="3:27" x14ac:dyDescent="0.25">
      <c r="C166" s="1"/>
      <c r="D166" s="1"/>
      <c r="E166" s="1"/>
      <c r="F166" s="1"/>
      <c r="G166" s="1"/>
      <c r="H166" s="1"/>
      <c r="I166" s="1"/>
      <c r="J166" s="1"/>
      <c r="K166" s="1"/>
      <c r="L166" s="1"/>
      <c r="M166" s="1"/>
      <c r="N166" s="1"/>
      <c r="O166" s="1"/>
      <c r="P166" s="1"/>
      <c r="Q166" s="1"/>
      <c r="R166" s="1"/>
      <c r="S166" s="1"/>
      <c r="T166" s="1"/>
      <c r="U166" s="1"/>
      <c r="V166" s="1"/>
      <c r="W166" s="1"/>
      <c r="X166" s="1"/>
      <c r="Y166" s="1"/>
      <c r="Z166" s="1"/>
      <c r="AA166" s="1"/>
    </row>
    <row r="167" spans="3:27" x14ac:dyDescent="0.25">
      <c r="C167" s="1"/>
      <c r="D167" s="1"/>
      <c r="E167" s="1"/>
      <c r="F167" s="1"/>
      <c r="G167" s="1"/>
      <c r="H167" s="1"/>
      <c r="I167" s="1"/>
      <c r="J167" s="1"/>
      <c r="K167" s="1"/>
      <c r="L167" s="1"/>
      <c r="M167" s="1"/>
      <c r="N167" s="1"/>
      <c r="O167" s="1"/>
      <c r="P167" s="1"/>
      <c r="Q167" s="1"/>
      <c r="R167" s="1"/>
      <c r="S167" s="1"/>
      <c r="T167" s="1"/>
      <c r="U167" s="1"/>
      <c r="V167" s="1"/>
      <c r="W167" s="1"/>
      <c r="X167" s="1"/>
      <c r="Y167" s="1"/>
      <c r="Z167" s="1"/>
      <c r="AA167" s="1"/>
    </row>
    <row r="168" spans="3:27" x14ac:dyDescent="0.25">
      <c r="C168" s="1"/>
      <c r="D168" s="1"/>
      <c r="E168" s="1"/>
      <c r="F168" s="1"/>
      <c r="G168" s="1"/>
      <c r="H168" s="1"/>
      <c r="I168" s="1"/>
      <c r="J168" s="1"/>
      <c r="K168" s="1"/>
      <c r="L168" s="1"/>
      <c r="M168" s="1"/>
      <c r="N168" s="1"/>
      <c r="O168" s="1"/>
      <c r="P168" s="1"/>
      <c r="Q168" s="1"/>
      <c r="R168" s="1"/>
      <c r="S168" s="1"/>
      <c r="T168" s="1"/>
      <c r="U168" s="1"/>
      <c r="V168" s="1"/>
      <c r="W168" s="1"/>
      <c r="X168" s="1"/>
      <c r="Y168" s="1"/>
      <c r="Z168" s="1"/>
      <c r="AA168" s="1"/>
    </row>
    <row r="169" spans="3:27" x14ac:dyDescent="0.25">
      <c r="C169" s="1"/>
      <c r="D169" s="1"/>
      <c r="E169" s="1"/>
      <c r="F169" s="1"/>
      <c r="G169" s="1"/>
      <c r="H169" s="1"/>
      <c r="I169" s="1"/>
      <c r="J169" s="1"/>
      <c r="K169" s="1"/>
      <c r="L169" s="1"/>
      <c r="M169" s="1"/>
      <c r="N169" s="1"/>
      <c r="O169" s="1"/>
      <c r="P169" s="1"/>
      <c r="Q169" s="1"/>
      <c r="R169" s="1"/>
      <c r="S169" s="1"/>
      <c r="T169" s="1"/>
      <c r="U169" s="1"/>
      <c r="V169" s="1"/>
      <c r="W169" s="1"/>
      <c r="X169" s="1"/>
      <c r="Y169" s="1"/>
      <c r="Z169" s="1"/>
      <c r="AA169" s="1"/>
    </row>
    <row r="170" spans="3:27" x14ac:dyDescent="0.25">
      <c r="C170" s="1"/>
      <c r="D170" s="1"/>
      <c r="E170" s="1"/>
      <c r="F170" s="1"/>
      <c r="G170" s="1"/>
      <c r="H170" s="1"/>
      <c r="I170" s="1"/>
      <c r="J170" s="1"/>
      <c r="K170" s="1"/>
      <c r="L170" s="1"/>
      <c r="M170" s="1"/>
      <c r="N170" s="1"/>
      <c r="O170" s="1"/>
      <c r="P170" s="1"/>
      <c r="Q170" s="1"/>
      <c r="R170" s="1"/>
      <c r="S170" s="1"/>
      <c r="T170" s="1"/>
      <c r="U170" s="1"/>
      <c r="V170" s="1"/>
      <c r="W170" s="1"/>
      <c r="X170" s="1"/>
      <c r="Y170" s="1"/>
      <c r="Z170" s="1"/>
      <c r="AA170" s="1"/>
    </row>
    <row r="171" spans="3:27" x14ac:dyDescent="0.25">
      <c r="C171" s="1"/>
      <c r="D171" s="1"/>
      <c r="E171" s="1"/>
      <c r="F171" s="1"/>
      <c r="G171" s="1"/>
      <c r="H171" s="1"/>
      <c r="I171" s="1"/>
      <c r="J171" s="1"/>
      <c r="K171" s="1"/>
      <c r="L171" s="1"/>
      <c r="M171" s="1"/>
      <c r="N171" s="1"/>
      <c r="O171" s="1"/>
      <c r="P171" s="1"/>
      <c r="Q171" s="1"/>
      <c r="R171" s="1"/>
      <c r="S171" s="1"/>
      <c r="T171" s="1"/>
      <c r="U171" s="1"/>
      <c r="V171" s="1"/>
      <c r="W171" s="1"/>
      <c r="X171" s="1"/>
      <c r="Y171" s="1"/>
      <c r="Z171" s="1"/>
      <c r="AA171" s="1"/>
    </row>
    <row r="172" spans="3:27" x14ac:dyDescent="0.25">
      <c r="C172" s="1"/>
      <c r="D172" s="1"/>
      <c r="E172" s="1"/>
      <c r="F172" s="1"/>
      <c r="G172" s="1"/>
      <c r="H172" s="1"/>
      <c r="I172" s="1"/>
      <c r="J172" s="1"/>
      <c r="K172" s="1"/>
      <c r="L172" s="1"/>
      <c r="M172" s="1"/>
      <c r="N172" s="1"/>
      <c r="O172" s="1"/>
      <c r="P172" s="1"/>
      <c r="Q172" s="1"/>
      <c r="R172" s="1"/>
      <c r="S172" s="1"/>
      <c r="T172" s="1"/>
      <c r="U172" s="1"/>
      <c r="V172" s="1"/>
      <c r="W172" s="1"/>
      <c r="X172" s="1"/>
      <c r="Y172" s="1"/>
      <c r="Z172" s="1"/>
      <c r="AA172" s="1"/>
    </row>
    <row r="173" spans="3:27" x14ac:dyDescent="0.25">
      <c r="C173" s="1"/>
      <c r="D173" s="1"/>
      <c r="E173" s="1"/>
      <c r="F173" s="1"/>
      <c r="G173" s="1"/>
      <c r="H173" s="1"/>
      <c r="I173" s="1"/>
      <c r="J173" s="1"/>
      <c r="K173" s="1"/>
      <c r="L173" s="1"/>
      <c r="M173" s="1"/>
      <c r="N173" s="1"/>
      <c r="O173" s="1"/>
      <c r="P173" s="1"/>
      <c r="Q173" s="1"/>
      <c r="R173" s="1"/>
      <c r="S173" s="1"/>
      <c r="T173" s="1"/>
      <c r="U173" s="1"/>
      <c r="V173" s="1"/>
      <c r="W173" s="1"/>
      <c r="X173" s="1"/>
      <c r="Y173" s="1"/>
      <c r="Z173" s="1"/>
      <c r="AA173" s="1"/>
    </row>
    <row r="174" spans="3:27" x14ac:dyDescent="0.25">
      <c r="C174" s="1"/>
      <c r="D174" s="1"/>
      <c r="E174" s="1"/>
      <c r="F174" s="1"/>
      <c r="G174" s="1"/>
      <c r="H174" s="1"/>
      <c r="I174" s="1"/>
      <c r="J174" s="1"/>
      <c r="K174" s="1"/>
      <c r="L174" s="1"/>
      <c r="M174" s="1"/>
      <c r="N174" s="1"/>
      <c r="O174" s="1"/>
      <c r="P174" s="1"/>
      <c r="Q174" s="1"/>
      <c r="R174" s="1"/>
      <c r="S174" s="1"/>
      <c r="T174" s="1"/>
      <c r="U174" s="1"/>
      <c r="V174" s="1"/>
      <c r="W174" s="1"/>
      <c r="X174" s="1"/>
      <c r="Y174" s="1"/>
      <c r="Z174" s="1"/>
      <c r="AA174" s="1"/>
    </row>
    <row r="175" spans="3:27" x14ac:dyDescent="0.25">
      <c r="C175" s="1"/>
      <c r="D175" s="1"/>
      <c r="E175" s="1"/>
      <c r="F175" s="1"/>
      <c r="G175" s="1"/>
      <c r="H175" s="1"/>
      <c r="I175" s="1"/>
      <c r="J175" s="1"/>
      <c r="K175" s="1"/>
      <c r="L175" s="1"/>
      <c r="M175" s="1"/>
      <c r="N175" s="1"/>
      <c r="O175" s="1"/>
      <c r="P175" s="1"/>
      <c r="Q175" s="1"/>
      <c r="R175" s="1"/>
      <c r="S175" s="1"/>
      <c r="T175" s="1"/>
      <c r="U175" s="1"/>
      <c r="V175" s="1"/>
      <c r="W175" s="1"/>
      <c r="X175" s="1"/>
      <c r="Y175" s="1"/>
      <c r="Z175" s="1"/>
      <c r="AA175" s="1"/>
    </row>
    <row r="176" spans="3:27" x14ac:dyDescent="0.25">
      <c r="C176" s="1"/>
      <c r="D176" s="1"/>
      <c r="E176" s="1"/>
      <c r="F176" s="1"/>
      <c r="G176" s="1"/>
      <c r="H176" s="1"/>
      <c r="I176" s="1"/>
      <c r="J176" s="1"/>
      <c r="K176" s="1"/>
      <c r="L176" s="1"/>
      <c r="M176" s="1"/>
      <c r="N176" s="1"/>
      <c r="O176" s="1"/>
      <c r="P176" s="1"/>
      <c r="Q176" s="1"/>
      <c r="R176" s="1"/>
      <c r="S176" s="1"/>
      <c r="T176" s="1"/>
      <c r="U176" s="1"/>
      <c r="V176" s="1"/>
      <c r="W176" s="1"/>
      <c r="X176" s="1"/>
      <c r="Y176" s="1"/>
      <c r="Z176" s="1"/>
      <c r="AA176" s="1"/>
    </row>
    <row r="177" spans="3:27" x14ac:dyDescent="0.25">
      <c r="C177" s="1"/>
      <c r="D177" s="1"/>
      <c r="E177" s="1"/>
      <c r="F177" s="1"/>
      <c r="G177" s="1"/>
      <c r="H177" s="1"/>
      <c r="I177" s="1"/>
      <c r="J177" s="1"/>
      <c r="K177" s="1"/>
      <c r="L177" s="1"/>
      <c r="M177" s="1"/>
      <c r="N177" s="1"/>
      <c r="O177" s="1"/>
      <c r="P177" s="1"/>
      <c r="Q177" s="1"/>
      <c r="R177" s="1"/>
      <c r="S177" s="1"/>
      <c r="T177" s="1"/>
      <c r="U177" s="1"/>
      <c r="V177" s="1"/>
      <c r="W177" s="1"/>
      <c r="X177" s="1"/>
      <c r="Y177" s="1"/>
      <c r="Z177" s="1"/>
      <c r="AA177" s="1"/>
    </row>
    <row r="178" spans="3:27" x14ac:dyDescent="0.25">
      <c r="C178" s="1"/>
      <c r="D178" s="1"/>
      <c r="E178" s="1"/>
      <c r="F178" s="1"/>
      <c r="G178" s="1"/>
      <c r="H178" s="1"/>
      <c r="I178" s="1"/>
      <c r="J178" s="1"/>
      <c r="K178" s="1"/>
      <c r="L178" s="1"/>
      <c r="M178" s="1"/>
      <c r="N178" s="1"/>
      <c r="O178" s="1"/>
      <c r="P178" s="1"/>
      <c r="Q178" s="1"/>
      <c r="R178" s="1"/>
      <c r="S178" s="1"/>
      <c r="T178" s="1"/>
      <c r="U178" s="1"/>
      <c r="V178" s="1"/>
      <c r="W178" s="1"/>
      <c r="X178" s="1"/>
      <c r="Y178" s="1"/>
      <c r="Z178" s="1"/>
      <c r="AA178" s="1"/>
    </row>
    <row r="179" spans="3:27" x14ac:dyDescent="0.25">
      <c r="C179" s="1"/>
      <c r="D179" s="1"/>
      <c r="E179" s="1"/>
      <c r="F179" s="1"/>
      <c r="G179" s="1"/>
      <c r="H179" s="1"/>
      <c r="I179" s="1"/>
      <c r="J179" s="1"/>
      <c r="K179" s="1"/>
      <c r="L179" s="1"/>
      <c r="M179" s="1"/>
      <c r="N179" s="1"/>
      <c r="O179" s="1"/>
      <c r="P179" s="1"/>
      <c r="Q179" s="1"/>
      <c r="R179" s="1"/>
      <c r="S179" s="1"/>
      <c r="T179" s="1"/>
      <c r="U179" s="1"/>
      <c r="V179" s="1"/>
      <c r="W179" s="1"/>
      <c r="X179" s="1"/>
      <c r="Y179" s="1"/>
      <c r="Z179" s="1"/>
      <c r="AA179" s="1"/>
    </row>
    <row r="180" spans="3:27" x14ac:dyDescent="0.25">
      <c r="C180" s="1"/>
      <c r="D180" s="1"/>
      <c r="E180" s="1"/>
      <c r="F180" s="1"/>
      <c r="G180" s="1"/>
      <c r="H180" s="1"/>
      <c r="I180" s="1"/>
      <c r="J180" s="1"/>
      <c r="K180" s="1"/>
      <c r="L180" s="1"/>
      <c r="M180" s="1"/>
      <c r="N180" s="1"/>
      <c r="O180" s="1"/>
      <c r="P180" s="1"/>
      <c r="Q180" s="1"/>
      <c r="R180" s="1"/>
      <c r="S180" s="1"/>
      <c r="T180" s="1"/>
      <c r="U180" s="1"/>
      <c r="V180" s="1"/>
      <c r="W180" s="1"/>
      <c r="X180" s="1"/>
      <c r="Y180" s="1"/>
      <c r="Z180" s="1"/>
      <c r="AA180" s="1"/>
    </row>
    <row r="181" spans="3:27" x14ac:dyDescent="0.25">
      <c r="C181" s="1"/>
      <c r="D181" s="1"/>
      <c r="E181" s="1"/>
      <c r="F181" s="1"/>
      <c r="G181" s="1"/>
      <c r="H181" s="1"/>
      <c r="I181" s="1"/>
      <c r="J181" s="1"/>
      <c r="K181" s="1"/>
      <c r="L181" s="1"/>
      <c r="M181" s="1"/>
      <c r="N181" s="1"/>
      <c r="O181" s="1"/>
      <c r="P181" s="1"/>
      <c r="Q181" s="1"/>
      <c r="R181" s="1"/>
      <c r="S181" s="1"/>
      <c r="T181" s="1"/>
      <c r="U181" s="1"/>
      <c r="V181" s="1"/>
      <c r="W181" s="1"/>
      <c r="X181" s="1"/>
      <c r="Y181" s="1"/>
      <c r="Z181" s="1"/>
      <c r="AA181" s="1"/>
    </row>
    <row r="182" spans="3:27" x14ac:dyDescent="0.25">
      <c r="C182" s="1"/>
      <c r="D182" s="1"/>
      <c r="E182" s="1"/>
      <c r="F182" s="1"/>
      <c r="G182" s="1"/>
      <c r="H182" s="1"/>
      <c r="I182" s="1"/>
      <c r="J182" s="1"/>
      <c r="K182" s="1"/>
      <c r="L182" s="1"/>
      <c r="M182" s="1"/>
      <c r="N182" s="1"/>
      <c r="O182" s="1"/>
      <c r="P182" s="1"/>
      <c r="Q182" s="1"/>
      <c r="R182" s="1"/>
      <c r="S182" s="1"/>
      <c r="T182" s="1"/>
      <c r="U182" s="1"/>
      <c r="V182" s="1"/>
      <c r="W182" s="1"/>
      <c r="X182" s="1"/>
      <c r="Y182" s="1"/>
      <c r="Z182" s="1"/>
      <c r="AA182" s="1"/>
    </row>
    <row r="183" spans="3:27" x14ac:dyDescent="0.25">
      <c r="C183" s="1"/>
      <c r="D183" s="1"/>
      <c r="E183" s="1"/>
      <c r="F183" s="1"/>
      <c r="G183" s="1"/>
      <c r="H183" s="1"/>
      <c r="I183" s="1"/>
      <c r="J183" s="1"/>
      <c r="K183" s="1"/>
      <c r="L183" s="1"/>
      <c r="M183" s="1"/>
      <c r="N183" s="1"/>
      <c r="O183" s="1"/>
      <c r="P183" s="1"/>
      <c r="Q183" s="1"/>
      <c r="R183" s="1"/>
      <c r="S183" s="1"/>
      <c r="T183" s="1"/>
      <c r="U183" s="1"/>
      <c r="V183" s="1"/>
      <c r="W183" s="1"/>
      <c r="X183" s="1"/>
      <c r="Y183" s="1"/>
      <c r="Z183" s="1"/>
      <c r="AA183" s="1"/>
    </row>
    <row r="184" spans="3:27" x14ac:dyDescent="0.25">
      <c r="C184" s="1"/>
      <c r="D184" s="1"/>
      <c r="E184" s="1"/>
      <c r="F184" s="1"/>
      <c r="G184" s="1"/>
      <c r="H184" s="1"/>
      <c r="I184" s="1"/>
      <c r="J184" s="1"/>
      <c r="K184" s="1"/>
      <c r="L184" s="1"/>
      <c r="M184" s="1"/>
      <c r="N184" s="1"/>
      <c r="O184" s="1"/>
      <c r="P184" s="1"/>
      <c r="Q184" s="1"/>
      <c r="R184" s="1"/>
      <c r="S184" s="1"/>
      <c r="T184" s="1"/>
      <c r="U184" s="1"/>
      <c r="V184" s="1"/>
      <c r="W184" s="1"/>
      <c r="X184" s="1"/>
      <c r="Y184" s="1"/>
      <c r="Z184" s="1"/>
      <c r="AA184" s="1"/>
    </row>
    <row r="185" spans="3:27" x14ac:dyDescent="0.25">
      <c r="C185" s="1"/>
      <c r="D185" s="1"/>
      <c r="E185" s="1"/>
      <c r="F185" s="1"/>
      <c r="G185" s="1"/>
      <c r="H185" s="1"/>
      <c r="I185" s="1"/>
      <c r="J185" s="1"/>
      <c r="K185" s="1"/>
      <c r="L185" s="1"/>
      <c r="M185" s="1"/>
      <c r="N185" s="1"/>
      <c r="O185" s="1"/>
      <c r="P185" s="1"/>
      <c r="Q185" s="1"/>
      <c r="R185" s="1"/>
      <c r="S185" s="1"/>
      <c r="T185" s="1"/>
      <c r="U185" s="1"/>
      <c r="V185" s="1"/>
      <c r="W185" s="1"/>
      <c r="X185" s="1"/>
      <c r="Y185" s="1"/>
      <c r="Z185" s="1"/>
      <c r="AA185" s="1"/>
    </row>
    <row r="186" spans="3:27" x14ac:dyDescent="0.25">
      <c r="C186" s="1"/>
      <c r="D186" s="1"/>
      <c r="E186" s="1"/>
      <c r="F186" s="1"/>
      <c r="G186" s="1"/>
      <c r="H186" s="1"/>
      <c r="I186" s="1"/>
      <c r="J186" s="1"/>
      <c r="K186" s="1"/>
      <c r="L186" s="1"/>
      <c r="M186" s="1"/>
      <c r="N186" s="1"/>
      <c r="O186" s="1"/>
      <c r="P186" s="1"/>
      <c r="Q186" s="1"/>
      <c r="R186" s="1"/>
      <c r="S186" s="1"/>
      <c r="T186" s="1"/>
      <c r="U186" s="1"/>
      <c r="V186" s="1"/>
      <c r="W186" s="1"/>
      <c r="X186" s="1"/>
      <c r="Y186" s="1"/>
      <c r="Z186" s="1"/>
      <c r="AA186" s="1"/>
    </row>
    <row r="187" spans="3:27" x14ac:dyDescent="0.25">
      <c r="C187" s="1"/>
      <c r="D187" s="1"/>
      <c r="E187" s="1"/>
      <c r="F187" s="1"/>
      <c r="G187" s="1"/>
      <c r="H187" s="1"/>
      <c r="I187" s="1"/>
      <c r="J187" s="1"/>
      <c r="K187" s="1"/>
      <c r="L187" s="1"/>
      <c r="M187" s="1"/>
      <c r="N187" s="1"/>
      <c r="O187" s="1"/>
      <c r="P187" s="1"/>
      <c r="Q187" s="1"/>
      <c r="R187" s="1"/>
      <c r="S187" s="1"/>
      <c r="T187" s="1"/>
      <c r="U187" s="1"/>
      <c r="V187" s="1"/>
      <c r="W187" s="1"/>
      <c r="X187" s="1"/>
      <c r="Y187" s="1"/>
      <c r="Z187" s="1"/>
      <c r="AA187" s="1"/>
    </row>
    <row r="188" spans="3:27" x14ac:dyDescent="0.25">
      <c r="C188" s="1"/>
      <c r="D188" s="1"/>
      <c r="E188" s="1"/>
      <c r="F188" s="1"/>
      <c r="G188" s="1"/>
      <c r="H188" s="1"/>
      <c r="I188" s="1"/>
      <c r="J188" s="1"/>
      <c r="K188" s="1"/>
      <c r="L188" s="1"/>
      <c r="M188" s="1"/>
      <c r="N188" s="1"/>
      <c r="O188" s="1"/>
      <c r="P188" s="1"/>
      <c r="Q188" s="1"/>
      <c r="R188" s="1"/>
      <c r="S188" s="1"/>
      <c r="T188" s="1"/>
      <c r="U188" s="1"/>
      <c r="V188" s="1"/>
      <c r="W188" s="1"/>
      <c r="X188" s="1"/>
      <c r="Y188" s="1"/>
      <c r="Z188" s="1"/>
      <c r="AA188" s="1"/>
    </row>
    <row r="189" spans="3:27" x14ac:dyDescent="0.25">
      <c r="C189" s="1"/>
      <c r="D189" s="1"/>
      <c r="E189" s="1"/>
      <c r="F189" s="1"/>
      <c r="G189" s="1"/>
      <c r="H189" s="1"/>
      <c r="I189" s="1"/>
      <c r="J189" s="1"/>
      <c r="K189" s="1"/>
      <c r="L189" s="1"/>
      <c r="M189" s="1"/>
      <c r="N189" s="1"/>
      <c r="O189" s="1"/>
      <c r="P189" s="1"/>
      <c r="Q189" s="1"/>
      <c r="R189" s="1"/>
      <c r="S189" s="1"/>
      <c r="T189" s="1"/>
      <c r="U189" s="1"/>
      <c r="V189" s="1"/>
      <c r="W189" s="1"/>
      <c r="X189" s="1"/>
      <c r="Y189" s="1"/>
      <c r="Z189" s="1"/>
      <c r="AA189" s="1"/>
    </row>
    <row r="190" spans="3:27" x14ac:dyDescent="0.25">
      <c r="C190" s="1"/>
      <c r="D190" s="1"/>
      <c r="E190" s="1"/>
      <c r="F190" s="1"/>
      <c r="G190" s="1"/>
      <c r="H190" s="1"/>
      <c r="I190" s="1"/>
      <c r="J190" s="1"/>
      <c r="K190" s="1"/>
      <c r="L190" s="1"/>
      <c r="M190" s="1"/>
      <c r="N190" s="1"/>
      <c r="O190" s="1"/>
      <c r="P190" s="1"/>
      <c r="Q190" s="1"/>
      <c r="R190" s="1"/>
      <c r="S190" s="1"/>
      <c r="T190" s="1"/>
      <c r="U190" s="1"/>
      <c r="V190" s="1"/>
      <c r="W190" s="1"/>
      <c r="X190" s="1"/>
      <c r="Y190" s="1"/>
      <c r="Z190" s="1"/>
      <c r="AA190" s="1"/>
    </row>
    <row r="191" spans="3:27" x14ac:dyDescent="0.25">
      <c r="C191" s="1"/>
      <c r="D191" s="1"/>
      <c r="E191" s="1"/>
      <c r="F191" s="1"/>
      <c r="G191" s="1"/>
      <c r="H191" s="1"/>
      <c r="I191" s="1"/>
      <c r="J191" s="1"/>
      <c r="K191" s="1"/>
      <c r="L191" s="1"/>
      <c r="M191" s="1"/>
      <c r="N191" s="1"/>
      <c r="O191" s="1"/>
      <c r="P191" s="1"/>
      <c r="Q191" s="1"/>
      <c r="R191" s="1"/>
      <c r="S191" s="1"/>
      <c r="T191" s="1"/>
      <c r="U191" s="1"/>
      <c r="V191" s="1"/>
      <c r="W191" s="1"/>
      <c r="X191" s="1"/>
      <c r="Y191" s="1"/>
      <c r="Z191" s="1"/>
      <c r="AA191" s="1"/>
    </row>
    <row r="192" spans="3:27" x14ac:dyDescent="0.25">
      <c r="C192" s="1"/>
      <c r="D192" s="1"/>
      <c r="E192" s="1"/>
      <c r="F192" s="1"/>
      <c r="G192" s="1"/>
      <c r="H192" s="1"/>
      <c r="I192" s="1"/>
      <c r="J192" s="1"/>
      <c r="K192" s="1"/>
      <c r="L192" s="1"/>
      <c r="M192" s="1"/>
      <c r="N192" s="1"/>
      <c r="O192" s="1"/>
      <c r="P192" s="1"/>
      <c r="Q192" s="1"/>
      <c r="R192" s="1"/>
      <c r="S192" s="1"/>
      <c r="T192" s="1"/>
      <c r="U192" s="1"/>
      <c r="V192" s="1"/>
      <c r="W192" s="1"/>
      <c r="X192" s="1"/>
      <c r="Y192" s="1"/>
      <c r="Z192" s="1"/>
      <c r="AA192" s="1"/>
    </row>
    <row r="193" spans="3:27" x14ac:dyDescent="0.25">
      <c r="C193" s="1"/>
      <c r="D193" s="1"/>
      <c r="E193" s="1"/>
      <c r="F193" s="1"/>
      <c r="G193" s="1"/>
      <c r="H193" s="1"/>
      <c r="I193" s="1"/>
      <c r="J193" s="1"/>
      <c r="K193" s="1"/>
      <c r="L193" s="1"/>
      <c r="M193" s="1"/>
      <c r="N193" s="1"/>
      <c r="O193" s="1"/>
      <c r="P193" s="1"/>
      <c r="Q193" s="1"/>
      <c r="R193" s="1"/>
      <c r="S193" s="1"/>
      <c r="T193" s="1"/>
      <c r="U193" s="1"/>
      <c r="V193" s="1"/>
      <c r="W193" s="1"/>
      <c r="X193" s="1"/>
      <c r="Y193" s="1"/>
      <c r="Z193" s="1"/>
      <c r="AA193" s="1"/>
    </row>
    <row r="194" spans="3:27" x14ac:dyDescent="0.25">
      <c r="C194" s="1"/>
      <c r="D194" s="1"/>
      <c r="E194" s="1"/>
      <c r="F194" s="1"/>
      <c r="G194" s="1"/>
      <c r="H194" s="1"/>
      <c r="I194" s="1"/>
      <c r="J194" s="1"/>
      <c r="K194" s="1"/>
      <c r="L194" s="1"/>
      <c r="M194" s="1"/>
      <c r="N194" s="1"/>
      <c r="O194" s="1"/>
      <c r="P194" s="1"/>
      <c r="Q194" s="1"/>
      <c r="R194" s="1"/>
      <c r="S194" s="1"/>
      <c r="T194" s="1"/>
      <c r="U194" s="1"/>
      <c r="V194" s="1"/>
      <c r="W194" s="1"/>
      <c r="X194" s="1"/>
      <c r="Y194" s="1"/>
      <c r="Z194" s="1"/>
      <c r="AA194" s="1"/>
    </row>
    <row r="195" spans="3:27" x14ac:dyDescent="0.25">
      <c r="C195" s="1"/>
      <c r="D195" s="1"/>
      <c r="E195" s="1"/>
      <c r="F195" s="1"/>
      <c r="G195" s="1"/>
      <c r="H195" s="1"/>
      <c r="I195" s="1"/>
      <c r="J195" s="1"/>
      <c r="K195" s="1"/>
      <c r="L195" s="1"/>
      <c r="M195" s="1"/>
      <c r="N195" s="1"/>
      <c r="O195" s="1"/>
      <c r="P195" s="1"/>
      <c r="Q195" s="1"/>
      <c r="R195" s="1"/>
      <c r="S195" s="1"/>
      <c r="T195" s="1"/>
      <c r="U195" s="1"/>
      <c r="V195" s="1"/>
      <c r="W195" s="1"/>
      <c r="X195" s="1"/>
      <c r="Y195" s="1"/>
      <c r="Z195" s="1"/>
      <c r="AA195" s="1"/>
    </row>
    <row r="196" spans="3:27" x14ac:dyDescent="0.25">
      <c r="C196" s="1"/>
      <c r="D196" s="1"/>
      <c r="E196" s="1"/>
      <c r="F196" s="1"/>
      <c r="G196" s="1"/>
      <c r="H196" s="1"/>
      <c r="I196" s="1"/>
      <c r="J196" s="1"/>
      <c r="K196" s="1"/>
      <c r="L196" s="1"/>
      <c r="M196" s="1"/>
      <c r="N196" s="1"/>
      <c r="O196" s="1"/>
      <c r="P196" s="1"/>
      <c r="Q196" s="1"/>
      <c r="R196" s="1"/>
      <c r="S196" s="1"/>
      <c r="T196" s="1"/>
      <c r="U196" s="1"/>
      <c r="V196" s="1"/>
      <c r="W196" s="1"/>
      <c r="X196" s="1"/>
      <c r="Y196" s="1"/>
      <c r="Z196" s="1"/>
      <c r="AA196" s="1"/>
    </row>
    <row r="197" spans="3:27" x14ac:dyDescent="0.25">
      <c r="C197" s="1"/>
      <c r="D197" s="1"/>
      <c r="E197" s="1"/>
      <c r="F197" s="1"/>
      <c r="G197" s="1"/>
      <c r="H197" s="1"/>
      <c r="I197" s="1"/>
      <c r="J197" s="1"/>
      <c r="K197" s="1"/>
      <c r="L197" s="1"/>
      <c r="M197" s="1"/>
      <c r="N197" s="1"/>
      <c r="O197" s="1"/>
      <c r="P197" s="1"/>
      <c r="Q197" s="1"/>
      <c r="R197" s="1"/>
      <c r="S197" s="1"/>
      <c r="T197" s="1"/>
      <c r="U197" s="1"/>
      <c r="V197" s="1"/>
      <c r="W197" s="1"/>
      <c r="X197" s="1"/>
      <c r="Y197" s="1"/>
      <c r="Z197" s="1"/>
      <c r="AA197" s="1"/>
    </row>
    <row r="198" spans="3:27" x14ac:dyDescent="0.25">
      <c r="C198" s="1"/>
      <c r="D198" s="1"/>
      <c r="E198" s="1"/>
      <c r="F198" s="1"/>
      <c r="G198" s="1"/>
      <c r="H198" s="1"/>
      <c r="I198" s="1"/>
      <c r="J198" s="1"/>
      <c r="K198" s="1"/>
      <c r="L198" s="1"/>
      <c r="M198" s="1"/>
      <c r="N198" s="1"/>
      <c r="O198" s="1"/>
      <c r="P198" s="1"/>
      <c r="Q198" s="1"/>
      <c r="R198" s="1"/>
      <c r="S198" s="1"/>
      <c r="T198" s="1"/>
      <c r="U198" s="1"/>
      <c r="V198" s="1"/>
      <c r="W198" s="1"/>
      <c r="X198" s="1"/>
      <c r="Y198" s="1"/>
      <c r="Z198" s="1"/>
      <c r="AA198" s="1"/>
    </row>
    <row r="199" spans="3:27" x14ac:dyDescent="0.25">
      <c r="C199" s="1"/>
      <c r="D199" s="1"/>
      <c r="E199" s="1"/>
      <c r="F199" s="1"/>
      <c r="G199" s="1"/>
      <c r="H199" s="1"/>
      <c r="I199" s="1"/>
      <c r="J199" s="1"/>
      <c r="K199" s="1"/>
      <c r="L199" s="1"/>
      <c r="M199" s="1"/>
      <c r="N199" s="1"/>
      <c r="O199" s="1"/>
      <c r="P199" s="1"/>
      <c r="Q199" s="1"/>
      <c r="R199" s="1"/>
      <c r="S199" s="1"/>
      <c r="T199" s="1"/>
      <c r="U199" s="1"/>
      <c r="V199" s="1"/>
      <c r="W199" s="1"/>
      <c r="X199" s="1"/>
      <c r="Y199" s="1"/>
      <c r="Z199" s="1"/>
      <c r="AA199" s="1"/>
    </row>
    <row r="200" spans="3:27" x14ac:dyDescent="0.25">
      <c r="C200" s="1"/>
      <c r="D200" s="1"/>
      <c r="E200" s="1"/>
      <c r="F200" s="1"/>
      <c r="G200" s="1"/>
      <c r="H200" s="1"/>
      <c r="I200" s="1"/>
      <c r="J200" s="1"/>
      <c r="K200" s="1"/>
      <c r="L200" s="1"/>
      <c r="M200" s="1"/>
      <c r="N200" s="1"/>
      <c r="O200" s="1"/>
      <c r="P200" s="1"/>
      <c r="Q200" s="1"/>
      <c r="R200" s="1"/>
      <c r="S200" s="1"/>
      <c r="T200" s="1"/>
      <c r="U200" s="1"/>
      <c r="V200" s="1"/>
      <c r="W200" s="1"/>
      <c r="X200" s="1"/>
      <c r="Y200" s="1"/>
      <c r="Z200" s="1"/>
      <c r="AA200" s="1"/>
    </row>
    <row r="201" spans="3:27" x14ac:dyDescent="0.25">
      <c r="C201" s="1"/>
      <c r="D201" s="1"/>
      <c r="E201" s="1"/>
      <c r="F201" s="1"/>
      <c r="G201" s="1"/>
      <c r="H201" s="1"/>
      <c r="I201" s="1"/>
      <c r="J201" s="1"/>
      <c r="K201" s="1"/>
      <c r="L201" s="1"/>
      <c r="M201" s="1"/>
      <c r="N201" s="1"/>
      <c r="O201" s="1"/>
      <c r="P201" s="1"/>
      <c r="Q201" s="1"/>
      <c r="R201" s="1"/>
      <c r="S201" s="1"/>
      <c r="T201" s="1"/>
      <c r="U201" s="1"/>
      <c r="V201" s="1"/>
      <c r="W201" s="1"/>
      <c r="X201" s="1"/>
      <c r="Y201" s="1"/>
      <c r="Z201" s="1"/>
      <c r="AA201" s="1"/>
    </row>
    <row r="202" spans="3:27" x14ac:dyDescent="0.25">
      <c r="C202" s="1"/>
      <c r="D202" s="1"/>
      <c r="E202" s="1"/>
      <c r="F202" s="1"/>
      <c r="G202" s="1"/>
      <c r="H202" s="1"/>
      <c r="I202" s="1"/>
      <c r="J202" s="1"/>
      <c r="K202" s="1"/>
      <c r="L202" s="1"/>
      <c r="M202" s="1"/>
      <c r="N202" s="1"/>
      <c r="O202" s="1"/>
      <c r="P202" s="1"/>
      <c r="Q202" s="1"/>
      <c r="R202" s="1"/>
      <c r="S202" s="1"/>
      <c r="T202" s="1"/>
      <c r="U202" s="1"/>
      <c r="V202" s="1"/>
      <c r="W202" s="1"/>
      <c r="X202" s="1"/>
      <c r="Y202" s="1"/>
      <c r="Z202" s="1"/>
      <c r="AA202" s="1"/>
    </row>
    <row r="203" spans="3:27" x14ac:dyDescent="0.25">
      <c r="C203" s="1"/>
      <c r="D203" s="1"/>
      <c r="E203" s="1"/>
      <c r="F203" s="1"/>
      <c r="G203" s="1"/>
      <c r="H203" s="1"/>
      <c r="I203" s="1"/>
      <c r="J203" s="1"/>
      <c r="K203" s="1"/>
      <c r="L203" s="1"/>
      <c r="M203" s="1"/>
      <c r="N203" s="1"/>
      <c r="O203" s="1"/>
      <c r="P203" s="1"/>
      <c r="Q203" s="1"/>
      <c r="R203" s="1"/>
      <c r="S203" s="1"/>
      <c r="T203" s="1"/>
      <c r="U203" s="1"/>
      <c r="V203" s="1"/>
      <c r="W203" s="1"/>
      <c r="X203" s="1"/>
      <c r="Y203" s="1"/>
      <c r="Z203" s="1"/>
      <c r="AA203" s="1"/>
    </row>
    <row r="204" spans="3:27" x14ac:dyDescent="0.25">
      <c r="C204" s="1"/>
      <c r="D204" s="1"/>
      <c r="E204" s="1"/>
      <c r="F204" s="1"/>
      <c r="G204" s="1"/>
      <c r="H204" s="1"/>
      <c r="I204" s="1"/>
      <c r="J204" s="1"/>
      <c r="K204" s="1"/>
      <c r="L204" s="1"/>
      <c r="M204" s="1"/>
      <c r="N204" s="1"/>
      <c r="O204" s="1"/>
      <c r="P204" s="1"/>
      <c r="Q204" s="1"/>
      <c r="R204" s="1"/>
      <c r="S204" s="1"/>
      <c r="T204" s="1"/>
      <c r="U204" s="1"/>
      <c r="V204" s="1"/>
      <c r="W204" s="1"/>
      <c r="X204" s="1"/>
      <c r="Y204" s="1"/>
      <c r="Z204" s="1"/>
      <c r="AA204" s="1"/>
    </row>
    <row r="205" spans="3:27" x14ac:dyDescent="0.25">
      <c r="C205" s="1"/>
      <c r="D205" s="1"/>
      <c r="E205" s="1"/>
      <c r="F205" s="1"/>
      <c r="G205" s="1"/>
      <c r="H205" s="1"/>
      <c r="I205" s="1"/>
      <c r="J205" s="1"/>
      <c r="K205" s="1"/>
      <c r="L205" s="1"/>
      <c r="M205" s="1"/>
      <c r="N205" s="1"/>
      <c r="O205" s="1"/>
      <c r="P205" s="1"/>
      <c r="Q205" s="1"/>
      <c r="R205" s="1"/>
      <c r="S205" s="1"/>
      <c r="T205" s="1"/>
      <c r="U205" s="1"/>
      <c r="V205" s="1"/>
      <c r="W205" s="1"/>
      <c r="X205" s="1"/>
      <c r="Y205" s="1"/>
      <c r="Z205" s="1"/>
      <c r="AA205" s="1"/>
    </row>
    <row r="206" spans="3:27" x14ac:dyDescent="0.25">
      <c r="C206" s="1"/>
      <c r="D206" s="1"/>
      <c r="E206" s="1"/>
      <c r="F206" s="1"/>
      <c r="G206" s="1"/>
      <c r="H206" s="1"/>
      <c r="I206" s="1"/>
      <c r="J206" s="1"/>
      <c r="K206" s="1"/>
      <c r="L206" s="1"/>
      <c r="M206" s="1"/>
      <c r="N206" s="1"/>
      <c r="O206" s="1"/>
      <c r="P206" s="1"/>
      <c r="Q206" s="1"/>
      <c r="R206" s="1"/>
      <c r="S206" s="1"/>
      <c r="T206" s="1"/>
      <c r="U206" s="1"/>
      <c r="V206" s="1"/>
      <c r="W206" s="1"/>
      <c r="X206" s="1"/>
      <c r="Y206" s="1"/>
      <c r="Z206" s="1"/>
      <c r="AA206" s="1"/>
    </row>
    <row r="207" spans="3:27" x14ac:dyDescent="0.25">
      <c r="C207" s="1"/>
      <c r="D207" s="1"/>
      <c r="E207" s="1"/>
      <c r="F207" s="1"/>
      <c r="G207" s="1"/>
      <c r="H207" s="1"/>
      <c r="I207" s="1"/>
      <c r="J207" s="1"/>
      <c r="K207" s="1"/>
      <c r="L207" s="1"/>
      <c r="M207" s="1"/>
      <c r="N207" s="1"/>
      <c r="O207" s="1"/>
      <c r="P207" s="1"/>
      <c r="Q207" s="1"/>
      <c r="R207" s="1"/>
      <c r="S207" s="1"/>
      <c r="T207" s="1"/>
      <c r="U207" s="1"/>
      <c r="V207" s="1"/>
      <c r="W207" s="1"/>
      <c r="X207" s="1"/>
      <c r="Y207" s="1"/>
      <c r="Z207" s="1"/>
      <c r="AA207" s="1"/>
    </row>
    <row r="208" spans="3:27" x14ac:dyDescent="0.25">
      <c r="C208" s="1"/>
      <c r="D208" s="1"/>
      <c r="E208" s="1"/>
      <c r="F208" s="1"/>
      <c r="G208" s="1"/>
      <c r="H208" s="1"/>
      <c r="I208" s="1"/>
      <c r="J208" s="1"/>
      <c r="K208" s="1"/>
      <c r="L208" s="1"/>
      <c r="M208" s="1"/>
      <c r="N208" s="1"/>
      <c r="O208" s="1"/>
      <c r="P208" s="1"/>
      <c r="Q208" s="1"/>
      <c r="R208" s="1"/>
      <c r="S208" s="1"/>
      <c r="T208" s="1"/>
      <c r="U208" s="1"/>
      <c r="V208" s="1"/>
      <c r="W208" s="1"/>
      <c r="X208" s="1"/>
      <c r="Y208" s="1"/>
      <c r="Z208" s="1"/>
      <c r="AA208" s="1"/>
    </row>
    <row r="209" spans="3:27" x14ac:dyDescent="0.25">
      <c r="C209" s="1"/>
      <c r="D209" s="1"/>
      <c r="E209" s="1"/>
      <c r="F209" s="1"/>
      <c r="G209" s="1"/>
      <c r="H209" s="1"/>
      <c r="I209" s="1"/>
      <c r="J209" s="1"/>
      <c r="K209" s="1"/>
      <c r="L209" s="1"/>
      <c r="M209" s="1"/>
      <c r="N209" s="1"/>
      <c r="O209" s="1"/>
      <c r="P209" s="1"/>
      <c r="Q209" s="1"/>
      <c r="R209" s="1"/>
      <c r="S209" s="1"/>
      <c r="T209" s="1"/>
      <c r="U209" s="1"/>
      <c r="V209" s="1"/>
      <c r="W209" s="1"/>
      <c r="X209" s="1"/>
      <c r="Y209" s="1"/>
      <c r="Z209" s="1"/>
      <c r="AA209" s="1"/>
    </row>
    <row r="210" spans="3:27" x14ac:dyDescent="0.25">
      <c r="C210" s="1"/>
      <c r="D210" s="1"/>
      <c r="E210" s="1"/>
      <c r="F210" s="1"/>
      <c r="G210" s="1"/>
      <c r="H210" s="1"/>
      <c r="I210" s="1"/>
      <c r="J210" s="1"/>
      <c r="K210" s="1"/>
      <c r="L210" s="1"/>
      <c r="M210" s="1"/>
      <c r="N210" s="1"/>
      <c r="O210" s="1"/>
      <c r="P210" s="1"/>
      <c r="Q210" s="1"/>
      <c r="R210" s="1"/>
      <c r="S210" s="1"/>
      <c r="T210" s="1"/>
      <c r="U210" s="1"/>
      <c r="V210" s="1"/>
      <c r="W210" s="1"/>
      <c r="X210" s="1"/>
      <c r="Y210" s="1"/>
      <c r="Z210" s="1"/>
      <c r="AA210" s="1"/>
    </row>
    <row r="211" spans="3:27" x14ac:dyDescent="0.25">
      <c r="C211" s="1"/>
      <c r="D211" s="1"/>
      <c r="E211" s="1"/>
      <c r="F211" s="1"/>
      <c r="G211" s="1"/>
      <c r="H211" s="1"/>
      <c r="I211" s="1"/>
      <c r="J211" s="1"/>
      <c r="K211" s="1"/>
      <c r="L211" s="1"/>
      <c r="M211" s="1"/>
      <c r="N211" s="1"/>
      <c r="O211" s="1"/>
      <c r="P211" s="1"/>
      <c r="Q211" s="1"/>
      <c r="R211" s="1"/>
      <c r="S211" s="1"/>
      <c r="T211" s="1"/>
      <c r="U211" s="1"/>
      <c r="V211" s="1"/>
      <c r="W211" s="1"/>
      <c r="X211" s="1"/>
      <c r="Y211" s="1"/>
      <c r="Z211" s="1"/>
      <c r="AA211" s="1"/>
    </row>
    <row r="212" spans="3:27" x14ac:dyDescent="0.25">
      <c r="C212" s="1"/>
      <c r="D212" s="1"/>
      <c r="E212" s="1"/>
      <c r="F212" s="1"/>
      <c r="G212" s="1"/>
      <c r="H212" s="1"/>
      <c r="I212" s="1"/>
      <c r="J212" s="1"/>
      <c r="K212" s="1"/>
      <c r="L212" s="1"/>
      <c r="M212" s="1"/>
      <c r="N212" s="1"/>
      <c r="O212" s="1"/>
      <c r="P212" s="1"/>
      <c r="Q212" s="1"/>
      <c r="R212" s="1"/>
      <c r="S212" s="1"/>
      <c r="T212" s="1"/>
      <c r="U212" s="1"/>
      <c r="V212" s="1"/>
      <c r="W212" s="1"/>
      <c r="X212" s="1"/>
      <c r="Y212" s="1"/>
      <c r="Z212" s="1"/>
      <c r="AA212" s="1"/>
    </row>
    <row r="213" spans="3:27" x14ac:dyDescent="0.25">
      <c r="C213" s="1"/>
      <c r="D213" s="1"/>
      <c r="E213" s="1"/>
      <c r="F213" s="1"/>
      <c r="G213" s="1"/>
      <c r="H213" s="1"/>
      <c r="I213" s="1"/>
      <c r="J213" s="1"/>
      <c r="K213" s="1"/>
      <c r="L213" s="1"/>
      <c r="M213" s="1"/>
      <c r="N213" s="1"/>
      <c r="O213" s="1"/>
      <c r="P213" s="1"/>
      <c r="Q213" s="1"/>
      <c r="R213" s="1"/>
      <c r="S213" s="1"/>
      <c r="T213" s="1"/>
      <c r="U213" s="1"/>
      <c r="V213" s="1"/>
      <c r="W213" s="1"/>
      <c r="X213" s="1"/>
      <c r="Y213" s="1"/>
      <c r="Z213" s="1"/>
      <c r="AA213" s="1"/>
    </row>
    <row r="214" spans="3:27" x14ac:dyDescent="0.25">
      <c r="C214" s="1"/>
      <c r="D214" s="1"/>
      <c r="E214" s="1"/>
      <c r="F214" s="1"/>
      <c r="G214" s="1"/>
      <c r="H214" s="1"/>
      <c r="I214" s="1"/>
      <c r="J214" s="1"/>
      <c r="K214" s="1"/>
      <c r="L214" s="1"/>
      <c r="M214" s="1"/>
      <c r="N214" s="1"/>
      <c r="O214" s="1"/>
      <c r="P214" s="1"/>
      <c r="Q214" s="1"/>
      <c r="R214" s="1"/>
      <c r="S214" s="1"/>
      <c r="T214" s="1"/>
      <c r="U214" s="1"/>
      <c r="V214" s="1"/>
      <c r="W214" s="1"/>
      <c r="X214" s="1"/>
      <c r="Y214" s="1"/>
      <c r="Z214" s="1"/>
      <c r="AA214" s="1"/>
    </row>
    <row r="215" spans="3:27" x14ac:dyDescent="0.25">
      <c r="C215" s="1"/>
      <c r="D215" s="1"/>
      <c r="E215" s="1"/>
      <c r="F215" s="1"/>
      <c r="G215" s="1"/>
      <c r="H215" s="1"/>
      <c r="I215" s="1"/>
      <c r="J215" s="1"/>
      <c r="K215" s="1"/>
      <c r="L215" s="1"/>
      <c r="M215" s="1"/>
      <c r="N215" s="1"/>
      <c r="O215" s="1"/>
      <c r="P215" s="1"/>
      <c r="Q215" s="1"/>
      <c r="R215" s="1"/>
      <c r="S215" s="1"/>
      <c r="T215" s="1"/>
      <c r="U215" s="1"/>
      <c r="V215" s="1"/>
      <c r="W215" s="1"/>
      <c r="X215" s="1"/>
      <c r="Y215" s="1"/>
      <c r="Z215" s="1"/>
      <c r="AA215" s="1"/>
    </row>
    <row r="216" spans="3:27" x14ac:dyDescent="0.25">
      <c r="C216" s="1"/>
      <c r="D216" s="1"/>
      <c r="E216" s="1"/>
      <c r="F216" s="1"/>
      <c r="G216" s="1"/>
      <c r="H216" s="1"/>
      <c r="I216" s="1"/>
      <c r="J216" s="1"/>
      <c r="K216" s="1"/>
      <c r="L216" s="1"/>
      <c r="M216" s="1"/>
      <c r="N216" s="1"/>
      <c r="O216" s="1"/>
      <c r="P216" s="1"/>
      <c r="Q216" s="1"/>
      <c r="R216" s="1"/>
      <c r="S216" s="1"/>
      <c r="T216" s="1"/>
      <c r="U216" s="1"/>
      <c r="V216" s="1"/>
      <c r="W216" s="1"/>
      <c r="X216" s="1"/>
      <c r="Y216" s="1"/>
      <c r="Z216" s="1"/>
      <c r="AA216" s="1"/>
    </row>
    <row r="217" spans="3:27" x14ac:dyDescent="0.25">
      <c r="C217" s="1"/>
      <c r="D217" s="1"/>
      <c r="E217" s="1"/>
      <c r="F217" s="1"/>
      <c r="G217" s="1"/>
      <c r="H217" s="1"/>
      <c r="I217" s="1"/>
      <c r="J217" s="1"/>
      <c r="K217" s="1"/>
      <c r="L217" s="1"/>
      <c r="M217" s="1"/>
      <c r="N217" s="1"/>
      <c r="O217" s="1"/>
      <c r="P217" s="1"/>
      <c r="Q217" s="1"/>
      <c r="R217" s="1"/>
      <c r="S217" s="1"/>
      <c r="T217" s="1"/>
      <c r="U217" s="1"/>
      <c r="V217" s="1"/>
      <c r="W217" s="1"/>
      <c r="X217" s="1"/>
      <c r="Y217" s="1"/>
      <c r="Z217" s="1"/>
      <c r="AA217" s="1"/>
    </row>
    <row r="218" spans="3:27" x14ac:dyDescent="0.25">
      <c r="C218" s="1"/>
      <c r="D218" s="1"/>
      <c r="E218" s="1"/>
      <c r="F218" s="1"/>
      <c r="G218" s="1"/>
      <c r="H218" s="1"/>
      <c r="I218" s="1"/>
      <c r="J218" s="1"/>
      <c r="K218" s="1"/>
      <c r="L218" s="1"/>
      <c r="M218" s="1"/>
      <c r="N218" s="1"/>
      <c r="O218" s="1"/>
      <c r="P218" s="1"/>
      <c r="Q218" s="1"/>
      <c r="R218" s="1"/>
      <c r="S218" s="1"/>
      <c r="T218" s="1"/>
      <c r="U218" s="1"/>
      <c r="V218" s="1"/>
      <c r="W218" s="1"/>
      <c r="X218" s="1"/>
      <c r="Y218" s="1"/>
      <c r="Z218" s="1"/>
      <c r="AA218" s="1"/>
    </row>
    <row r="219" spans="3:27" x14ac:dyDescent="0.25">
      <c r="C219" s="1"/>
      <c r="D219" s="1"/>
      <c r="E219" s="1"/>
      <c r="F219" s="1"/>
      <c r="G219" s="1"/>
      <c r="H219" s="1"/>
      <c r="I219" s="1"/>
      <c r="J219" s="1"/>
      <c r="K219" s="1"/>
      <c r="L219" s="1"/>
      <c r="M219" s="1"/>
      <c r="N219" s="1"/>
      <c r="O219" s="1"/>
      <c r="P219" s="1"/>
      <c r="Q219" s="1"/>
      <c r="R219" s="1"/>
      <c r="S219" s="1"/>
      <c r="T219" s="1"/>
      <c r="U219" s="1"/>
      <c r="V219" s="1"/>
      <c r="W219" s="1"/>
      <c r="X219" s="1"/>
      <c r="Y219" s="1"/>
      <c r="Z219" s="1"/>
      <c r="AA219" s="1"/>
    </row>
    <row r="220" spans="3:27" x14ac:dyDescent="0.25">
      <c r="C220" s="1"/>
      <c r="D220" s="1"/>
      <c r="E220" s="1"/>
      <c r="F220" s="1"/>
      <c r="G220" s="1"/>
      <c r="H220" s="1"/>
      <c r="I220" s="1"/>
      <c r="J220" s="1"/>
      <c r="K220" s="1"/>
      <c r="L220" s="1"/>
      <c r="M220" s="1"/>
      <c r="N220" s="1"/>
      <c r="O220" s="1"/>
      <c r="P220" s="1"/>
      <c r="Q220" s="1"/>
      <c r="R220" s="1"/>
      <c r="S220" s="1"/>
      <c r="T220" s="1"/>
      <c r="U220" s="1"/>
      <c r="V220" s="1"/>
      <c r="W220" s="1"/>
      <c r="X220" s="1"/>
      <c r="Y220" s="1"/>
      <c r="Z220" s="1"/>
      <c r="AA220" s="1"/>
    </row>
    <row r="221" spans="3:27" x14ac:dyDescent="0.25">
      <c r="C221" s="1"/>
      <c r="D221" s="1"/>
      <c r="E221" s="1"/>
      <c r="F221" s="1"/>
      <c r="G221" s="1"/>
      <c r="H221" s="1"/>
      <c r="I221" s="1"/>
      <c r="J221" s="1"/>
      <c r="K221" s="1"/>
      <c r="L221" s="1"/>
      <c r="M221" s="1"/>
      <c r="N221" s="1"/>
      <c r="O221" s="1"/>
      <c r="P221" s="1"/>
      <c r="Q221" s="1"/>
      <c r="R221" s="1"/>
      <c r="S221" s="1"/>
      <c r="T221" s="1"/>
      <c r="U221" s="1"/>
      <c r="V221" s="1"/>
      <c r="W221" s="1"/>
      <c r="X221" s="1"/>
      <c r="Y221" s="1"/>
      <c r="Z221" s="1"/>
      <c r="AA221" s="1"/>
    </row>
    <row r="222" spans="3:27" x14ac:dyDescent="0.25">
      <c r="C222" s="1"/>
      <c r="D222" s="1"/>
      <c r="E222" s="1"/>
      <c r="F222" s="1"/>
      <c r="G222" s="1"/>
      <c r="H222" s="1"/>
      <c r="I222" s="1"/>
      <c r="J222" s="1"/>
      <c r="K222" s="1"/>
      <c r="L222" s="1"/>
      <c r="M222" s="1"/>
      <c r="N222" s="1"/>
      <c r="O222" s="1"/>
      <c r="P222" s="1"/>
      <c r="Q222" s="1"/>
      <c r="R222" s="1"/>
      <c r="S222" s="1"/>
      <c r="T222" s="1"/>
      <c r="U222" s="1"/>
      <c r="V222" s="1"/>
      <c r="W222" s="1"/>
      <c r="X222" s="1"/>
      <c r="Y222" s="1"/>
      <c r="Z222" s="1"/>
      <c r="AA222" s="1"/>
    </row>
    <row r="223" spans="3:27" x14ac:dyDescent="0.25">
      <c r="C223" s="1"/>
      <c r="D223" s="1"/>
      <c r="E223" s="1"/>
      <c r="F223" s="1"/>
      <c r="G223" s="1"/>
      <c r="H223" s="1"/>
      <c r="I223" s="1"/>
      <c r="J223" s="1"/>
      <c r="K223" s="1"/>
      <c r="L223" s="1"/>
      <c r="M223" s="1"/>
      <c r="N223" s="1"/>
      <c r="O223" s="1"/>
      <c r="P223" s="1"/>
      <c r="Q223" s="1"/>
      <c r="R223" s="1"/>
      <c r="S223" s="1"/>
      <c r="T223" s="1"/>
      <c r="U223" s="1"/>
      <c r="V223" s="1"/>
      <c r="W223" s="1"/>
      <c r="X223" s="1"/>
      <c r="Y223" s="1"/>
      <c r="Z223" s="1"/>
      <c r="AA223" s="1"/>
    </row>
    <row r="224" spans="3:27" x14ac:dyDescent="0.25">
      <c r="C224" s="1"/>
      <c r="D224" s="1"/>
      <c r="E224" s="1"/>
      <c r="F224" s="1"/>
      <c r="G224" s="1"/>
      <c r="H224" s="1"/>
      <c r="I224" s="1"/>
      <c r="J224" s="1"/>
      <c r="K224" s="1"/>
      <c r="L224" s="1"/>
      <c r="M224" s="1"/>
      <c r="N224" s="1"/>
      <c r="O224" s="1"/>
      <c r="P224" s="1"/>
      <c r="Q224" s="1"/>
      <c r="R224" s="1"/>
      <c r="S224" s="1"/>
      <c r="T224" s="1"/>
      <c r="U224" s="1"/>
      <c r="V224" s="1"/>
      <c r="W224" s="1"/>
      <c r="X224" s="1"/>
      <c r="Y224" s="1"/>
      <c r="Z224" s="1"/>
      <c r="AA224" s="1"/>
    </row>
    <row r="225" spans="3:27" x14ac:dyDescent="0.25">
      <c r="C225" s="1"/>
      <c r="D225" s="1"/>
      <c r="E225" s="1"/>
      <c r="F225" s="1"/>
      <c r="G225" s="1"/>
      <c r="H225" s="1"/>
      <c r="I225" s="1"/>
      <c r="J225" s="1"/>
      <c r="K225" s="1"/>
      <c r="L225" s="1"/>
      <c r="M225" s="1"/>
      <c r="N225" s="1"/>
      <c r="O225" s="1"/>
      <c r="P225" s="1"/>
      <c r="Q225" s="1"/>
      <c r="R225" s="1"/>
      <c r="S225" s="1"/>
      <c r="T225" s="1"/>
      <c r="U225" s="1"/>
      <c r="V225" s="1"/>
      <c r="W225" s="1"/>
      <c r="X225" s="1"/>
      <c r="Y225" s="1"/>
      <c r="Z225" s="1"/>
      <c r="AA225" s="1"/>
    </row>
    <row r="226" spans="3:27" x14ac:dyDescent="0.25">
      <c r="C226" s="1"/>
      <c r="D226" s="1"/>
      <c r="E226" s="1"/>
      <c r="F226" s="1"/>
      <c r="G226" s="1"/>
      <c r="H226" s="1"/>
      <c r="I226" s="1"/>
      <c r="J226" s="1"/>
      <c r="K226" s="1"/>
      <c r="L226" s="1"/>
      <c r="M226" s="1"/>
      <c r="N226" s="1"/>
      <c r="O226" s="1"/>
      <c r="P226" s="1"/>
      <c r="Q226" s="1"/>
      <c r="R226" s="1"/>
      <c r="S226" s="1"/>
      <c r="T226" s="1"/>
      <c r="U226" s="1"/>
      <c r="V226" s="1"/>
      <c r="W226" s="1"/>
      <c r="X226" s="1"/>
      <c r="Y226" s="1"/>
      <c r="Z226" s="1"/>
      <c r="AA226" s="1"/>
    </row>
    <row r="227" spans="3:27" x14ac:dyDescent="0.25">
      <c r="C227" s="1"/>
      <c r="D227" s="1"/>
      <c r="E227" s="1"/>
      <c r="F227" s="1"/>
      <c r="G227" s="1"/>
      <c r="H227" s="1"/>
      <c r="I227" s="1"/>
      <c r="J227" s="1"/>
      <c r="K227" s="1"/>
      <c r="L227" s="1"/>
      <c r="M227" s="1"/>
      <c r="N227" s="1"/>
      <c r="O227" s="1"/>
      <c r="P227" s="1"/>
      <c r="Q227" s="1"/>
      <c r="R227" s="1"/>
      <c r="S227" s="1"/>
      <c r="T227" s="1"/>
      <c r="U227" s="1"/>
      <c r="V227" s="1"/>
      <c r="W227" s="1"/>
      <c r="X227" s="1"/>
      <c r="Y227" s="1"/>
      <c r="Z227" s="1"/>
      <c r="AA227" s="1"/>
    </row>
    <row r="228" spans="3:27" x14ac:dyDescent="0.25">
      <c r="C228" s="1"/>
      <c r="D228" s="1"/>
      <c r="E228" s="1"/>
      <c r="F228" s="1"/>
      <c r="G228" s="1"/>
      <c r="H228" s="1"/>
      <c r="I228" s="1"/>
      <c r="J228" s="1"/>
      <c r="K228" s="1"/>
      <c r="L228" s="1"/>
      <c r="M228" s="1"/>
      <c r="N228" s="1"/>
      <c r="O228" s="1"/>
      <c r="P228" s="1"/>
      <c r="Q228" s="1"/>
      <c r="R228" s="1"/>
      <c r="S228" s="1"/>
      <c r="T228" s="1"/>
      <c r="U228" s="1"/>
      <c r="V228" s="1"/>
      <c r="W228" s="1"/>
      <c r="X228" s="1"/>
      <c r="Y228" s="1"/>
      <c r="Z228" s="1"/>
      <c r="AA228" s="1"/>
    </row>
    <row r="229" spans="3:27" x14ac:dyDescent="0.25">
      <c r="C229" s="1"/>
      <c r="D229" s="1"/>
      <c r="E229" s="1"/>
      <c r="F229" s="1"/>
      <c r="G229" s="1"/>
      <c r="H229" s="1"/>
      <c r="I229" s="1"/>
      <c r="J229" s="1"/>
      <c r="K229" s="1"/>
      <c r="L229" s="1"/>
      <c r="M229" s="1"/>
      <c r="N229" s="1"/>
      <c r="O229" s="1"/>
      <c r="P229" s="1"/>
      <c r="Q229" s="1"/>
      <c r="R229" s="1"/>
      <c r="S229" s="1"/>
      <c r="T229" s="1"/>
      <c r="U229" s="1"/>
      <c r="V229" s="1"/>
      <c r="W229" s="1"/>
      <c r="X229" s="1"/>
      <c r="Y229" s="1"/>
      <c r="Z229" s="1"/>
      <c r="AA229" s="1"/>
    </row>
    <row r="230" spans="3:27" x14ac:dyDescent="0.25">
      <c r="C230" s="1"/>
      <c r="D230" s="1"/>
      <c r="E230" s="1"/>
      <c r="F230" s="1"/>
      <c r="G230" s="1"/>
      <c r="H230" s="1"/>
      <c r="I230" s="1"/>
      <c r="J230" s="1"/>
      <c r="K230" s="1"/>
      <c r="L230" s="1"/>
      <c r="M230" s="1"/>
      <c r="N230" s="1"/>
      <c r="O230" s="1"/>
      <c r="P230" s="1"/>
      <c r="Q230" s="1"/>
      <c r="R230" s="1"/>
      <c r="S230" s="1"/>
      <c r="T230" s="1"/>
      <c r="U230" s="1"/>
      <c r="V230" s="1"/>
      <c r="W230" s="1"/>
      <c r="X230" s="1"/>
      <c r="Y230" s="1"/>
      <c r="Z230" s="1"/>
      <c r="AA230" s="1"/>
    </row>
    <row r="231" spans="3:27" x14ac:dyDescent="0.25">
      <c r="C231" s="1"/>
      <c r="D231" s="1"/>
      <c r="E231" s="1"/>
      <c r="F231" s="1"/>
      <c r="G231" s="1"/>
      <c r="H231" s="1"/>
      <c r="I231" s="1"/>
      <c r="J231" s="1"/>
      <c r="K231" s="1"/>
      <c r="L231" s="1"/>
      <c r="M231" s="1"/>
      <c r="N231" s="1"/>
      <c r="O231" s="1"/>
      <c r="P231" s="1"/>
      <c r="Q231" s="1"/>
      <c r="R231" s="1"/>
      <c r="S231" s="1"/>
      <c r="T231" s="1"/>
      <c r="U231" s="1"/>
      <c r="V231" s="1"/>
      <c r="W231" s="1"/>
      <c r="X231" s="1"/>
      <c r="Y231" s="1"/>
      <c r="Z231" s="1"/>
      <c r="AA231" s="1"/>
    </row>
    <row r="232" spans="3:27" x14ac:dyDescent="0.25">
      <c r="C232" s="1"/>
      <c r="D232" s="1"/>
      <c r="E232" s="1"/>
      <c r="F232" s="1"/>
      <c r="G232" s="1"/>
      <c r="H232" s="1"/>
      <c r="I232" s="1"/>
      <c r="J232" s="1"/>
      <c r="K232" s="1"/>
      <c r="L232" s="1"/>
      <c r="M232" s="1"/>
      <c r="N232" s="1"/>
      <c r="O232" s="1"/>
      <c r="P232" s="1"/>
      <c r="Q232" s="1"/>
      <c r="R232" s="1"/>
      <c r="S232" s="1"/>
      <c r="T232" s="1"/>
      <c r="U232" s="1"/>
      <c r="V232" s="1"/>
      <c r="W232" s="1"/>
      <c r="X232" s="1"/>
      <c r="Y232" s="1"/>
      <c r="Z232" s="1"/>
      <c r="AA232" s="1"/>
    </row>
    <row r="233" spans="3:27" x14ac:dyDescent="0.25">
      <c r="C233" s="1"/>
      <c r="D233" s="1"/>
      <c r="E233" s="1"/>
      <c r="F233" s="1"/>
      <c r="G233" s="1"/>
      <c r="H233" s="1"/>
      <c r="I233" s="1"/>
      <c r="J233" s="1"/>
      <c r="K233" s="1"/>
      <c r="L233" s="1"/>
      <c r="M233" s="1"/>
      <c r="N233" s="1"/>
      <c r="O233" s="1"/>
      <c r="P233" s="1"/>
      <c r="Q233" s="1"/>
      <c r="R233" s="1"/>
      <c r="S233" s="1"/>
      <c r="T233" s="1"/>
      <c r="U233" s="1"/>
      <c r="V233" s="1"/>
      <c r="W233" s="1"/>
      <c r="X233" s="1"/>
      <c r="Y233" s="1"/>
      <c r="Z233" s="1"/>
      <c r="AA233" s="1"/>
    </row>
    <row r="234" spans="3:27" x14ac:dyDescent="0.25">
      <c r="C234" s="1"/>
      <c r="D234" s="1"/>
      <c r="E234" s="1"/>
      <c r="F234" s="1"/>
      <c r="G234" s="1"/>
      <c r="H234" s="1"/>
      <c r="I234" s="1"/>
      <c r="J234" s="1"/>
      <c r="K234" s="1"/>
      <c r="L234" s="1"/>
      <c r="M234" s="1"/>
      <c r="N234" s="1"/>
      <c r="O234" s="1"/>
      <c r="P234" s="1"/>
      <c r="Q234" s="1"/>
      <c r="R234" s="1"/>
      <c r="S234" s="1"/>
      <c r="T234" s="1"/>
      <c r="U234" s="1"/>
      <c r="V234" s="1"/>
      <c r="W234" s="1"/>
      <c r="X234" s="1"/>
      <c r="Y234" s="1"/>
      <c r="Z234" s="1"/>
      <c r="AA234" s="1"/>
    </row>
    <row r="235" spans="3:27" x14ac:dyDescent="0.25">
      <c r="C235" s="1"/>
      <c r="D235" s="1"/>
      <c r="E235" s="1"/>
      <c r="F235" s="1"/>
      <c r="G235" s="1"/>
      <c r="H235" s="1"/>
      <c r="I235" s="1"/>
      <c r="J235" s="1"/>
      <c r="K235" s="1"/>
      <c r="L235" s="1"/>
      <c r="M235" s="1"/>
      <c r="N235" s="1"/>
      <c r="O235" s="1"/>
      <c r="P235" s="1"/>
      <c r="Q235" s="1"/>
      <c r="R235" s="1"/>
      <c r="S235" s="1"/>
      <c r="T235" s="1"/>
      <c r="U235" s="1"/>
      <c r="V235" s="1"/>
      <c r="W235" s="1"/>
      <c r="X235" s="1"/>
      <c r="Y235" s="1"/>
      <c r="Z235" s="1"/>
      <c r="AA235" s="1"/>
    </row>
    <row r="236" spans="3:27" x14ac:dyDescent="0.25">
      <c r="C236" s="1"/>
      <c r="D236" s="1"/>
      <c r="E236" s="1"/>
      <c r="F236" s="1"/>
      <c r="G236" s="1"/>
      <c r="H236" s="1"/>
      <c r="I236" s="1"/>
      <c r="J236" s="1"/>
      <c r="K236" s="1"/>
      <c r="L236" s="1"/>
      <c r="M236" s="1"/>
      <c r="N236" s="1"/>
      <c r="O236" s="1"/>
      <c r="P236" s="1"/>
      <c r="Q236" s="1"/>
      <c r="R236" s="1"/>
      <c r="S236" s="1"/>
      <c r="T236" s="1"/>
      <c r="U236" s="1"/>
      <c r="V236" s="1"/>
      <c r="W236" s="1"/>
      <c r="X236" s="1"/>
      <c r="Y236" s="1"/>
      <c r="Z236" s="1"/>
      <c r="AA236" s="1"/>
    </row>
    <row r="237" spans="3:27" x14ac:dyDescent="0.25">
      <c r="C237" s="1"/>
      <c r="D237" s="1"/>
      <c r="E237" s="1"/>
      <c r="F237" s="1"/>
      <c r="G237" s="1"/>
      <c r="H237" s="1"/>
      <c r="I237" s="1"/>
      <c r="J237" s="1"/>
      <c r="K237" s="1"/>
      <c r="L237" s="1"/>
      <c r="M237" s="1"/>
      <c r="N237" s="1"/>
      <c r="O237" s="1"/>
      <c r="P237" s="1"/>
      <c r="Q237" s="1"/>
      <c r="R237" s="1"/>
      <c r="S237" s="1"/>
      <c r="T237" s="1"/>
      <c r="U237" s="1"/>
      <c r="V237" s="1"/>
      <c r="W237" s="1"/>
      <c r="X237" s="1"/>
      <c r="Y237" s="1"/>
      <c r="Z237" s="1"/>
      <c r="AA237" s="1"/>
    </row>
    <row r="238" spans="3:27" x14ac:dyDescent="0.25">
      <c r="C238" s="1"/>
      <c r="D238" s="1"/>
      <c r="E238" s="1"/>
      <c r="F238" s="1"/>
      <c r="G238" s="1"/>
      <c r="H238" s="1"/>
      <c r="I238" s="1"/>
      <c r="J238" s="1"/>
      <c r="K238" s="1"/>
      <c r="L238" s="1"/>
      <c r="M238" s="1"/>
      <c r="N238" s="1"/>
      <c r="O238" s="1"/>
      <c r="P238" s="1"/>
      <c r="Q238" s="1"/>
      <c r="R238" s="1"/>
      <c r="S238" s="1"/>
      <c r="T238" s="1"/>
      <c r="U238" s="1"/>
      <c r="V238" s="1"/>
      <c r="W238" s="1"/>
      <c r="X238" s="1"/>
      <c r="Y238" s="1"/>
      <c r="Z238" s="1"/>
      <c r="AA238" s="1"/>
    </row>
    <row r="239" spans="3:27" x14ac:dyDescent="0.25">
      <c r="C239" s="1"/>
      <c r="D239" s="1"/>
      <c r="E239" s="1"/>
      <c r="F239" s="1"/>
      <c r="G239" s="1"/>
      <c r="H239" s="1"/>
      <c r="I239" s="1"/>
      <c r="J239" s="1"/>
      <c r="K239" s="1"/>
      <c r="L239" s="1"/>
      <c r="M239" s="1"/>
      <c r="N239" s="1"/>
      <c r="O239" s="1"/>
      <c r="P239" s="1"/>
      <c r="Q239" s="1"/>
      <c r="R239" s="1"/>
      <c r="S239" s="1"/>
      <c r="T239" s="1"/>
      <c r="U239" s="1"/>
      <c r="V239" s="1"/>
      <c r="W239" s="1"/>
      <c r="X239" s="1"/>
      <c r="Y239" s="1"/>
      <c r="Z239" s="1"/>
      <c r="AA239" s="1"/>
    </row>
    <row r="240" spans="3:27" x14ac:dyDescent="0.25">
      <c r="C240" s="1"/>
      <c r="D240" s="1"/>
      <c r="E240" s="1"/>
      <c r="F240" s="1"/>
      <c r="G240" s="1"/>
      <c r="H240" s="1"/>
      <c r="I240" s="1"/>
      <c r="J240" s="1"/>
      <c r="K240" s="1"/>
      <c r="L240" s="1"/>
      <c r="M240" s="1"/>
      <c r="N240" s="1"/>
      <c r="O240" s="1"/>
      <c r="P240" s="1"/>
      <c r="Q240" s="1"/>
      <c r="R240" s="1"/>
      <c r="S240" s="1"/>
      <c r="T240" s="1"/>
      <c r="U240" s="1"/>
      <c r="V240" s="1"/>
      <c r="W240" s="1"/>
      <c r="X240" s="1"/>
      <c r="Y240" s="1"/>
      <c r="Z240" s="1"/>
      <c r="AA240" s="1"/>
    </row>
    <row r="241" spans="3:27" x14ac:dyDescent="0.25">
      <c r="C241" s="1"/>
      <c r="D241" s="1"/>
      <c r="E241" s="1"/>
      <c r="F241" s="1"/>
      <c r="G241" s="1"/>
      <c r="H241" s="1"/>
      <c r="I241" s="1"/>
      <c r="J241" s="1"/>
      <c r="K241" s="1"/>
      <c r="L241" s="1"/>
      <c r="M241" s="1"/>
      <c r="N241" s="1"/>
      <c r="O241" s="1"/>
      <c r="P241" s="1"/>
      <c r="Q241" s="1"/>
      <c r="R241" s="1"/>
      <c r="S241" s="1"/>
      <c r="T241" s="1"/>
      <c r="U241" s="1"/>
      <c r="V241" s="1"/>
      <c r="W241" s="1"/>
      <c r="X241" s="1"/>
      <c r="Y241" s="1"/>
      <c r="Z241" s="1"/>
      <c r="AA241" s="1"/>
    </row>
    <row r="242" spans="3:27" x14ac:dyDescent="0.25">
      <c r="C242" s="1"/>
      <c r="D242" s="1"/>
      <c r="E242" s="1"/>
      <c r="F242" s="1"/>
      <c r="G242" s="1"/>
      <c r="H242" s="1"/>
      <c r="I242" s="1"/>
      <c r="J242" s="1"/>
      <c r="K242" s="1"/>
      <c r="L242" s="1"/>
      <c r="M242" s="1"/>
      <c r="N242" s="1"/>
      <c r="O242" s="1"/>
      <c r="P242" s="1"/>
      <c r="Q242" s="1"/>
      <c r="R242" s="1"/>
      <c r="S242" s="1"/>
      <c r="T242" s="1"/>
      <c r="U242" s="1"/>
      <c r="V242" s="1"/>
      <c r="W242" s="1"/>
      <c r="X242" s="1"/>
      <c r="Y242" s="1"/>
      <c r="Z242" s="1"/>
      <c r="AA242" s="1"/>
    </row>
    <row r="243" spans="3:27" x14ac:dyDescent="0.25">
      <c r="C243" s="1"/>
      <c r="D243" s="1"/>
      <c r="E243" s="1"/>
      <c r="F243" s="1"/>
      <c r="G243" s="1"/>
      <c r="H243" s="1"/>
      <c r="I243" s="1"/>
      <c r="J243" s="1"/>
      <c r="K243" s="1"/>
      <c r="L243" s="1"/>
      <c r="M243" s="1"/>
      <c r="N243" s="1"/>
      <c r="O243" s="1"/>
      <c r="P243" s="1"/>
      <c r="Q243" s="1"/>
      <c r="R243" s="1"/>
      <c r="S243" s="1"/>
      <c r="T243" s="1"/>
      <c r="U243" s="1"/>
      <c r="V243" s="1"/>
      <c r="W243" s="1"/>
      <c r="X243" s="1"/>
      <c r="Y243" s="1"/>
      <c r="Z243" s="1"/>
      <c r="AA243" s="1"/>
    </row>
    <row r="244" spans="3:27" x14ac:dyDescent="0.25">
      <c r="C244" s="1"/>
      <c r="D244" s="1"/>
      <c r="E244" s="1"/>
      <c r="F244" s="1"/>
      <c r="G244" s="1"/>
      <c r="H244" s="1"/>
      <c r="I244" s="1"/>
      <c r="J244" s="1"/>
      <c r="K244" s="1"/>
      <c r="L244" s="1"/>
      <c r="M244" s="1"/>
      <c r="N244" s="1"/>
      <c r="O244" s="1"/>
      <c r="P244" s="1"/>
      <c r="Q244" s="1"/>
      <c r="R244" s="1"/>
      <c r="S244" s="1"/>
      <c r="T244" s="1"/>
      <c r="U244" s="1"/>
      <c r="V244" s="1"/>
      <c r="W244" s="1"/>
      <c r="X244" s="1"/>
      <c r="Y244" s="1"/>
      <c r="Z244" s="1"/>
      <c r="AA244" s="1"/>
    </row>
    <row r="245" spans="3:27" x14ac:dyDescent="0.25">
      <c r="C245" s="1"/>
      <c r="D245" s="1"/>
      <c r="E245" s="1"/>
      <c r="F245" s="1"/>
      <c r="G245" s="1"/>
      <c r="H245" s="1"/>
      <c r="I245" s="1"/>
      <c r="J245" s="1"/>
      <c r="K245" s="1"/>
      <c r="L245" s="1"/>
      <c r="M245" s="1"/>
      <c r="N245" s="1"/>
      <c r="O245" s="1"/>
      <c r="P245" s="1"/>
      <c r="Q245" s="1"/>
      <c r="R245" s="1"/>
      <c r="S245" s="1"/>
      <c r="T245" s="1"/>
      <c r="U245" s="1"/>
      <c r="V245" s="1"/>
      <c r="W245" s="1"/>
      <c r="X245" s="1"/>
      <c r="Y245" s="1"/>
      <c r="Z245" s="1"/>
      <c r="AA245" s="1"/>
    </row>
    <row r="246" spans="3:27" x14ac:dyDescent="0.25">
      <c r="C246" s="1"/>
      <c r="D246" s="1"/>
      <c r="E246" s="1"/>
      <c r="F246" s="1"/>
      <c r="G246" s="1"/>
      <c r="H246" s="1"/>
      <c r="I246" s="1"/>
      <c r="J246" s="1"/>
      <c r="K246" s="1"/>
      <c r="L246" s="1"/>
      <c r="M246" s="1"/>
      <c r="N246" s="1"/>
      <c r="O246" s="1"/>
      <c r="P246" s="1"/>
      <c r="Q246" s="1"/>
      <c r="R246" s="1"/>
      <c r="S246" s="1"/>
      <c r="T246" s="1"/>
      <c r="U246" s="1"/>
      <c r="V246" s="1"/>
      <c r="W246" s="1"/>
      <c r="X246" s="1"/>
      <c r="Y246" s="1"/>
      <c r="Z246" s="1"/>
      <c r="AA246" s="1"/>
    </row>
    <row r="247" spans="3:27" x14ac:dyDescent="0.25">
      <c r="C247" s="1"/>
      <c r="D247" s="1"/>
      <c r="E247" s="1"/>
      <c r="F247" s="1"/>
      <c r="G247" s="1"/>
      <c r="H247" s="1"/>
      <c r="I247" s="1"/>
      <c r="J247" s="1"/>
      <c r="K247" s="1"/>
      <c r="L247" s="1"/>
      <c r="M247" s="1"/>
      <c r="N247" s="1"/>
      <c r="O247" s="1"/>
      <c r="P247" s="1"/>
      <c r="Q247" s="1"/>
      <c r="R247" s="1"/>
      <c r="S247" s="1"/>
      <c r="T247" s="1"/>
      <c r="U247" s="1"/>
      <c r="V247" s="1"/>
      <c r="W247" s="1"/>
      <c r="X247" s="1"/>
      <c r="Y247" s="1"/>
      <c r="Z247" s="1"/>
      <c r="AA247" s="1"/>
    </row>
    <row r="248" spans="3:27" x14ac:dyDescent="0.25">
      <c r="C248" s="1"/>
      <c r="D248" s="1"/>
      <c r="E248" s="1"/>
      <c r="F248" s="1"/>
      <c r="G248" s="1"/>
      <c r="H248" s="1"/>
      <c r="I248" s="1"/>
      <c r="J248" s="1"/>
      <c r="K248" s="1"/>
      <c r="L248" s="1"/>
      <c r="M248" s="1"/>
      <c r="N248" s="1"/>
      <c r="O248" s="1"/>
      <c r="P248" s="1"/>
      <c r="Q248" s="1"/>
      <c r="R248" s="1"/>
      <c r="S248" s="1"/>
      <c r="T248" s="1"/>
      <c r="U248" s="1"/>
      <c r="V248" s="1"/>
      <c r="W248" s="1"/>
      <c r="X248" s="1"/>
      <c r="Y248" s="1"/>
      <c r="Z248" s="1"/>
      <c r="AA248" s="1"/>
    </row>
    <row r="249" spans="3:27" x14ac:dyDescent="0.25">
      <c r="C249" s="1"/>
      <c r="D249" s="1"/>
      <c r="E249" s="1"/>
      <c r="F249" s="1"/>
      <c r="G249" s="1"/>
      <c r="H249" s="1"/>
      <c r="I249" s="1"/>
      <c r="J249" s="1"/>
      <c r="K249" s="1"/>
      <c r="L249" s="1"/>
      <c r="M249" s="1"/>
      <c r="N249" s="1"/>
      <c r="O249" s="1"/>
      <c r="P249" s="1"/>
      <c r="Q249" s="1"/>
      <c r="R249" s="1"/>
      <c r="S249" s="1"/>
      <c r="T249" s="1"/>
      <c r="U249" s="1"/>
      <c r="V249" s="1"/>
      <c r="W249" s="1"/>
      <c r="X249" s="1"/>
      <c r="Y249" s="1"/>
      <c r="Z249" s="1"/>
      <c r="AA249" s="1"/>
    </row>
    <row r="250" spans="3:27" x14ac:dyDescent="0.25">
      <c r="C250" s="1"/>
      <c r="D250" s="1"/>
      <c r="E250" s="1"/>
      <c r="F250" s="1"/>
      <c r="G250" s="1"/>
      <c r="H250" s="1"/>
      <c r="I250" s="1"/>
      <c r="J250" s="1"/>
      <c r="K250" s="1"/>
      <c r="L250" s="1"/>
      <c r="M250" s="1"/>
      <c r="N250" s="1"/>
      <c r="O250" s="1"/>
      <c r="P250" s="1"/>
      <c r="Q250" s="1"/>
      <c r="R250" s="1"/>
      <c r="S250" s="1"/>
      <c r="T250" s="1"/>
      <c r="U250" s="1"/>
      <c r="V250" s="1"/>
      <c r="W250" s="1"/>
      <c r="X250" s="1"/>
      <c r="Y250" s="1"/>
      <c r="Z250" s="1"/>
      <c r="AA250" s="1"/>
    </row>
    <row r="251" spans="3:27" x14ac:dyDescent="0.25">
      <c r="C251" s="1"/>
      <c r="D251" s="1"/>
      <c r="E251" s="1"/>
      <c r="F251" s="1"/>
      <c r="G251" s="1"/>
      <c r="H251" s="1"/>
      <c r="I251" s="1"/>
      <c r="J251" s="1"/>
      <c r="K251" s="1"/>
      <c r="L251" s="1"/>
      <c r="M251" s="1"/>
      <c r="N251" s="1"/>
      <c r="O251" s="1"/>
      <c r="P251" s="1"/>
      <c r="Q251" s="1"/>
      <c r="R251" s="1"/>
      <c r="S251" s="1"/>
      <c r="T251" s="1"/>
      <c r="U251" s="1"/>
      <c r="V251" s="1"/>
      <c r="W251" s="1"/>
      <c r="X251" s="1"/>
      <c r="Y251" s="1"/>
      <c r="Z251" s="1"/>
      <c r="AA251" s="1"/>
    </row>
    <row r="252" spans="3:27" x14ac:dyDescent="0.25">
      <c r="C252" s="1"/>
      <c r="D252" s="1"/>
      <c r="E252" s="1"/>
      <c r="F252" s="1"/>
      <c r="G252" s="1"/>
      <c r="H252" s="1"/>
      <c r="I252" s="1"/>
      <c r="J252" s="1"/>
      <c r="K252" s="1"/>
      <c r="L252" s="1"/>
      <c r="M252" s="1"/>
      <c r="N252" s="1"/>
      <c r="O252" s="1"/>
      <c r="P252" s="1"/>
      <c r="Q252" s="1"/>
      <c r="R252" s="1"/>
      <c r="S252" s="1"/>
      <c r="T252" s="1"/>
      <c r="U252" s="1"/>
      <c r="V252" s="1"/>
      <c r="W252" s="1"/>
      <c r="X252" s="1"/>
      <c r="Y252" s="1"/>
      <c r="Z252" s="1"/>
      <c r="AA252" s="1"/>
    </row>
    <row r="253" spans="3:27" x14ac:dyDescent="0.25">
      <c r="C253" s="1"/>
      <c r="D253" s="1"/>
      <c r="E253" s="1"/>
      <c r="F253" s="1"/>
      <c r="G253" s="1"/>
      <c r="H253" s="1"/>
      <c r="I253" s="1"/>
      <c r="J253" s="1"/>
      <c r="K253" s="1"/>
      <c r="L253" s="1"/>
      <c r="M253" s="1"/>
      <c r="N253" s="1"/>
      <c r="O253" s="1"/>
      <c r="P253" s="1"/>
      <c r="Q253" s="1"/>
      <c r="R253" s="1"/>
      <c r="S253" s="1"/>
      <c r="T253" s="1"/>
      <c r="U253" s="1"/>
      <c r="V253" s="1"/>
      <c r="W253" s="1"/>
      <c r="X253" s="1"/>
      <c r="Y253" s="1"/>
      <c r="Z253" s="1"/>
      <c r="AA253" s="1"/>
    </row>
    <row r="254" spans="3:27" x14ac:dyDescent="0.25">
      <c r="C254" s="1"/>
      <c r="D254" s="1"/>
      <c r="E254" s="1"/>
      <c r="F254" s="1"/>
      <c r="G254" s="1"/>
      <c r="H254" s="1"/>
      <c r="I254" s="1"/>
      <c r="J254" s="1"/>
      <c r="K254" s="1"/>
      <c r="L254" s="1"/>
      <c r="M254" s="1"/>
      <c r="N254" s="1"/>
      <c r="O254" s="1"/>
      <c r="P254" s="1"/>
      <c r="Q254" s="1"/>
      <c r="R254" s="1"/>
      <c r="S254" s="1"/>
      <c r="T254" s="1"/>
      <c r="U254" s="1"/>
      <c r="V254" s="1"/>
      <c r="W254" s="1"/>
      <c r="X254" s="1"/>
      <c r="Y254" s="1"/>
      <c r="Z254" s="1"/>
      <c r="AA254" s="1"/>
    </row>
    <row r="255" spans="3:27" x14ac:dyDescent="0.25">
      <c r="C255" s="1"/>
      <c r="D255" s="1"/>
      <c r="E255" s="1"/>
      <c r="F255" s="1"/>
      <c r="G255" s="1"/>
      <c r="H255" s="1"/>
      <c r="I255" s="1"/>
      <c r="J255" s="1"/>
      <c r="K255" s="1"/>
      <c r="L255" s="1"/>
      <c r="M255" s="1"/>
      <c r="N255" s="1"/>
      <c r="O255" s="1"/>
      <c r="P255" s="1"/>
      <c r="Q255" s="1"/>
      <c r="R255" s="1"/>
      <c r="S255" s="1"/>
      <c r="T255" s="1"/>
      <c r="U255" s="1"/>
      <c r="V255" s="1"/>
      <c r="W255" s="1"/>
      <c r="X255" s="1"/>
      <c r="Y255" s="1"/>
      <c r="Z255" s="1"/>
      <c r="AA255" s="1"/>
    </row>
    <row r="256" spans="3:27" x14ac:dyDescent="0.25">
      <c r="C256" s="1"/>
      <c r="D256" s="1"/>
      <c r="E256" s="1"/>
      <c r="F256" s="1"/>
      <c r="G256" s="1"/>
      <c r="H256" s="1"/>
      <c r="I256" s="1"/>
      <c r="J256" s="1"/>
      <c r="K256" s="1"/>
      <c r="L256" s="1"/>
      <c r="M256" s="1"/>
      <c r="N256" s="1"/>
      <c r="O256" s="1"/>
      <c r="P256" s="1"/>
      <c r="Q256" s="1"/>
      <c r="R256" s="1"/>
      <c r="S256" s="1"/>
      <c r="T256" s="1"/>
      <c r="U256" s="1"/>
      <c r="V256" s="1"/>
      <c r="W256" s="1"/>
      <c r="X256" s="1"/>
      <c r="Y256" s="1"/>
      <c r="Z256" s="1"/>
      <c r="AA256" s="1"/>
    </row>
    <row r="257" spans="3:27" x14ac:dyDescent="0.25">
      <c r="C257" s="1"/>
      <c r="D257" s="1"/>
      <c r="E257" s="1"/>
      <c r="F257" s="1"/>
      <c r="G257" s="1"/>
      <c r="H257" s="1"/>
      <c r="I257" s="1"/>
      <c r="J257" s="1"/>
      <c r="K257" s="1"/>
      <c r="L257" s="1"/>
      <c r="M257" s="1"/>
      <c r="N257" s="1"/>
      <c r="O257" s="1"/>
      <c r="P257" s="1"/>
      <c r="Q257" s="1"/>
      <c r="R257" s="1"/>
      <c r="S257" s="1"/>
      <c r="T257" s="1"/>
      <c r="U257" s="1"/>
      <c r="V257" s="1"/>
      <c r="W257" s="1"/>
      <c r="X257" s="1"/>
      <c r="Y257" s="1"/>
      <c r="Z257" s="1"/>
      <c r="AA257" s="1"/>
    </row>
    <row r="258" spans="3:27" x14ac:dyDescent="0.25">
      <c r="C258" s="1"/>
      <c r="D258" s="1"/>
      <c r="E258" s="1"/>
      <c r="F258" s="1"/>
      <c r="G258" s="1"/>
      <c r="H258" s="1"/>
      <c r="I258" s="1"/>
      <c r="J258" s="1"/>
      <c r="K258" s="1"/>
      <c r="L258" s="1"/>
      <c r="M258" s="1"/>
      <c r="N258" s="1"/>
      <c r="O258" s="1"/>
      <c r="P258" s="1"/>
      <c r="Q258" s="1"/>
      <c r="R258" s="1"/>
      <c r="S258" s="1"/>
      <c r="T258" s="1"/>
      <c r="U258" s="1"/>
      <c r="V258" s="1"/>
      <c r="W258" s="1"/>
      <c r="X258" s="1"/>
      <c r="Y258" s="1"/>
      <c r="Z258" s="1"/>
      <c r="AA258" s="1"/>
    </row>
    <row r="259" spans="3:27" x14ac:dyDescent="0.25">
      <c r="C259" s="1"/>
      <c r="D259" s="1"/>
      <c r="E259" s="1"/>
      <c r="F259" s="1"/>
      <c r="G259" s="1"/>
      <c r="H259" s="1"/>
      <c r="I259" s="1"/>
      <c r="J259" s="1"/>
      <c r="K259" s="1"/>
      <c r="L259" s="1"/>
      <c r="M259" s="1"/>
      <c r="N259" s="1"/>
      <c r="O259" s="1"/>
      <c r="P259" s="1"/>
      <c r="Q259" s="1"/>
      <c r="R259" s="1"/>
      <c r="S259" s="1"/>
      <c r="T259" s="1"/>
      <c r="U259" s="1"/>
      <c r="V259" s="1"/>
      <c r="W259" s="1"/>
      <c r="X259" s="1"/>
      <c r="Y259" s="1"/>
      <c r="Z259" s="1"/>
      <c r="AA259" s="1"/>
    </row>
    <row r="260" spans="3:27" x14ac:dyDescent="0.25">
      <c r="C260" s="1"/>
      <c r="D260" s="1"/>
      <c r="E260" s="1"/>
      <c r="F260" s="1"/>
      <c r="G260" s="1"/>
      <c r="H260" s="1"/>
      <c r="I260" s="1"/>
      <c r="J260" s="1"/>
      <c r="K260" s="1"/>
      <c r="L260" s="1"/>
      <c r="M260" s="1"/>
      <c r="N260" s="1"/>
      <c r="O260" s="1"/>
      <c r="P260" s="1"/>
      <c r="Q260" s="1"/>
      <c r="R260" s="1"/>
      <c r="S260" s="1"/>
      <c r="T260" s="1"/>
      <c r="U260" s="1"/>
      <c r="V260" s="1"/>
      <c r="W260" s="1"/>
      <c r="X260" s="1"/>
      <c r="Y260" s="1"/>
      <c r="Z260" s="1"/>
      <c r="AA260" s="1"/>
    </row>
    <row r="261" spans="3:27" x14ac:dyDescent="0.25">
      <c r="C261" s="1"/>
      <c r="D261" s="1"/>
      <c r="E261" s="1"/>
      <c r="F261" s="1"/>
      <c r="G261" s="1"/>
      <c r="H261" s="1"/>
      <c r="I261" s="1"/>
      <c r="J261" s="1"/>
      <c r="K261" s="1"/>
      <c r="L261" s="1"/>
      <c r="M261" s="1"/>
      <c r="N261" s="1"/>
      <c r="O261" s="1"/>
      <c r="P261" s="1"/>
      <c r="Q261" s="1"/>
      <c r="R261" s="1"/>
      <c r="S261" s="1"/>
      <c r="T261" s="1"/>
      <c r="U261" s="1"/>
      <c r="V261" s="1"/>
      <c r="W261" s="1"/>
      <c r="X261" s="1"/>
      <c r="Y261" s="1"/>
      <c r="Z261" s="1"/>
      <c r="AA261" s="1"/>
    </row>
    <row r="262" spans="3:27" x14ac:dyDescent="0.25">
      <c r="C262" s="1"/>
      <c r="D262" s="1"/>
      <c r="E262" s="1"/>
      <c r="F262" s="1"/>
      <c r="G262" s="1"/>
      <c r="H262" s="1"/>
      <c r="I262" s="1"/>
      <c r="J262" s="1"/>
      <c r="K262" s="1"/>
      <c r="L262" s="1"/>
      <c r="M262" s="1"/>
      <c r="N262" s="1"/>
      <c r="O262" s="1"/>
      <c r="P262" s="1"/>
      <c r="Q262" s="1"/>
      <c r="R262" s="1"/>
      <c r="S262" s="1"/>
      <c r="T262" s="1"/>
      <c r="U262" s="1"/>
      <c r="V262" s="1"/>
      <c r="W262" s="1"/>
      <c r="X262" s="1"/>
      <c r="Y262" s="1"/>
      <c r="Z262" s="1"/>
      <c r="AA262" s="1"/>
    </row>
    <row r="263" spans="3:27" x14ac:dyDescent="0.25">
      <c r="C263" s="1"/>
      <c r="D263" s="1"/>
      <c r="E263" s="1"/>
      <c r="F263" s="1"/>
      <c r="G263" s="1"/>
      <c r="H263" s="1"/>
      <c r="I263" s="1"/>
      <c r="J263" s="1"/>
      <c r="K263" s="1"/>
      <c r="L263" s="1"/>
      <c r="M263" s="1"/>
      <c r="N263" s="1"/>
      <c r="O263" s="1"/>
      <c r="P263" s="1"/>
      <c r="Q263" s="1"/>
      <c r="R263" s="1"/>
      <c r="S263" s="1"/>
      <c r="T263" s="1"/>
      <c r="U263" s="1"/>
      <c r="V263" s="1"/>
      <c r="W263" s="1"/>
      <c r="X263" s="1"/>
      <c r="Y263" s="1"/>
      <c r="Z263" s="1"/>
      <c r="AA263" s="1"/>
    </row>
    <row r="264" spans="3:27" x14ac:dyDescent="0.25">
      <c r="C264" s="1"/>
      <c r="D264" s="1"/>
      <c r="E264" s="1"/>
      <c r="F264" s="1"/>
      <c r="G264" s="1"/>
      <c r="H264" s="1"/>
      <c r="I264" s="1"/>
      <c r="J264" s="1"/>
      <c r="K264" s="1"/>
      <c r="L264" s="1"/>
      <c r="M264" s="1"/>
      <c r="N264" s="1"/>
      <c r="O264" s="1"/>
      <c r="P264" s="1"/>
      <c r="Q264" s="1"/>
      <c r="R264" s="1"/>
      <c r="S264" s="1"/>
      <c r="T264" s="1"/>
      <c r="U264" s="1"/>
      <c r="V264" s="1"/>
      <c r="W264" s="1"/>
      <c r="X264" s="1"/>
      <c r="Y264" s="1"/>
      <c r="Z264" s="1"/>
      <c r="AA264" s="1"/>
    </row>
    <row r="265" spans="3:27" x14ac:dyDescent="0.25">
      <c r="C265" s="1"/>
      <c r="D265" s="1"/>
      <c r="E265" s="1"/>
      <c r="F265" s="1"/>
      <c r="G265" s="1"/>
      <c r="H265" s="1"/>
      <c r="I265" s="1"/>
      <c r="J265" s="1"/>
      <c r="K265" s="1"/>
      <c r="L265" s="1"/>
      <c r="M265" s="1"/>
      <c r="N265" s="1"/>
      <c r="O265" s="1"/>
      <c r="P265" s="1"/>
      <c r="Q265" s="1"/>
      <c r="R265" s="1"/>
      <c r="S265" s="1"/>
      <c r="T265" s="1"/>
      <c r="U265" s="1"/>
      <c r="V265" s="1"/>
      <c r="W265" s="1"/>
      <c r="X265" s="1"/>
      <c r="Y265" s="1"/>
      <c r="Z265" s="1"/>
      <c r="AA265" s="1"/>
    </row>
    <row r="266" spans="3:27" x14ac:dyDescent="0.25">
      <c r="C266" s="1"/>
      <c r="D266" s="1"/>
      <c r="E266" s="1"/>
      <c r="F266" s="1"/>
      <c r="G266" s="1"/>
      <c r="H266" s="1"/>
      <c r="I266" s="1"/>
      <c r="J266" s="1"/>
      <c r="K266" s="1"/>
      <c r="L266" s="1"/>
      <c r="M266" s="1"/>
      <c r="N266" s="1"/>
      <c r="O266" s="1"/>
      <c r="P266" s="1"/>
      <c r="Q266" s="1"/>
      <c r="R266" s="1"/>
      <c r="S266" s="1"/>
      <c r="T266" s="1"/>
      <c r="U266" s="1"/>
      <c r="V266" s="1"/>
      <c r="W266" s="1"/>
      <c r="X266" s="1"/>
      <c r="Y266" s="1"/>
      <c r="Z266" s="1"/>
      <c r="AA266" s="1"/>
    </row>
    <row r="267" spans="3:27" x14ac:dyDescent="0.25">
      <c r="C267" s="1"/>
      <c r="D267" s="1"/>
      <c r="E267" s="1"/>
      <c r="F267" s="1"/>
      <c r="G267" s="1"/>
      <c r="H267" s="1"/>
      <c r="I267" s="1"/>
      <c r="J267" s="1"/>
      <c r="K267" s="1"/>
      <c r="L267" s="1"/>
      <c r="M267" s="1"/>
      <c r="N267" s="1"/>
      <c r="O267" s="1"/>
      <c r="P267" s="1"/>
      <c r="Q267" s="1"/>
      <c r="R267" s="1"/>
      <c r="S267" s="1"/>
      <c r="T267" s="1"/>
      <c r="U267" s="1"/>
      <c r="V267" s="1"/>
      <c r="W267" s="1"/>
      <c r="X267" s="1"/>
      <c r="Y267" s="1"/>
      <c r="Z267" s="1"/>
      <c r="AA267" s="1"/>
    </row>
    <row r="268" spans="3:27" x14ac:dyDescent="0.25">
      <c r="C268" s="1"/>
      <c r="D268" s="1"/>
      <c r="E268" s="1"/>
      <c r="F268" s="1"/>
      <c r="G268" s="1"/>
      <c r="H268" s="1"/>
      <c r="I268" s="1"/>
      <c r="J268" s="1"/>
      <c r="K268" s="1"/>
      <c r="L268" s="1"/>
      <c r="M268" s="1"/>
      <c r="N268" s="1"/>
      <c r="O268" s="1"/>
      <c r="P268" s="1"/>
      <c r="Q268" s="1"/>
      <c r="R268" s="1"/>
      <c r="S268" s="1"/>
      <c r="T268" s="1"/>
      <c r="U268" s="1"/>
      <c r="V268" s="1"/>
      <c r="W268" s="1"/>
      <c r="X268" s="1"/>
      <c r="Y268" s="1"/>
      <c r="Z268" s="1"/>
      <c r="AA268" s="1"/>
    </row>
    <row r="269" spans="3:27" x14ac:dyDescent="0.25">
      <c r="C269" s="1"/>
      <c r="D269" s="1"/>
      <c r="E269" s="1"/>
      <c r="F269" s="1"/>
      <c r="G269" s="1"/>
      <c r="H269" s="1"/>
      <c r="I269" s="1"/>
      <c r="J269" s="1"/>
      <c r="K269" s="1"/>
      <c r="L269" s="1"/>
      <c r="M269" s="1"/>
      <c r="N269" s="1"/>
      <c r="O269" s="1"/>
      <c r="P269" s="1"/>
      <c r="Q269" s="1"/>
      <c r="R269" s="1"/>
      <c r="S269" s="1"/>
      <c r="T269" s="1"/>
      <c r="U269" s="1"/>
      <c r="V269" s="1"/>
      <c r="W269" s="1"/>
      <c r="X269" s="1"/>
      <c r="Y269" s="1"/>
      <c r="Z269" s="1"/>
      <c r="AA269" s="1"/>
    </row>
    <row r="270" spans="3:27" x14ac:dyDescent="0.25">
      <c r="C270" s="1"/>
      <c r="D270" s="1"/>
      <c r="E270" s="1"/>
      <c r="F270" s="1"/>
      <c r="G270" s="1"/>
      <c r="H270" s="1"/>
      <c r="I270" s="1"/>
      <c r="J270" s="1"/>
      <c r="K270" s="1"/>
      <c r="L270" s="1"/>
      <c r="M270" s="1"/>
      <c r="N270" s="1"/>
      <c r="O270" s="1"/>
      <c r="P270" s="1"/>
      <c r="Q270" s="1"/>
      <c r="R270" s="1"/>
      <c r="S270" s="1"/>
      <c r="T270" s="1"/>
      <c r="U270" s="1"/>
      <c r="V270" s="1"/>
      <c r="W270" s="1"/>
      <c r="X270" s="1"/>
      <c r="Y270" s="1"/>
      <c r="Z270" s="1"/>
      <c r="AA270" s="1"/>
    </row>
    <row r="271" spans="3:27" x14ac:dyDescent="0.25">
      <c r="C271" s="1"/>
      <c r="D271" s="1"/>
      <c r="E271" s="1"/>
      <c r="F271" s="1"/>
      <c r="G271" s="1"/>
      <c r="H271" s="1"/>
      <c r="I271" s="1"/>
      <c r="J271" s="1"/>
      <c r="K271" s="1"/>
      <c r="L271" s="1"/>
      <c r="M271" s="1"/>
      <c r="N271" s="1"/>
      <c r="O271" s="1"/>
      <c r="P271" s="1"/>
      <c r="Q271" s="1"/>
      <c r="R271" s="1"/>
      <c r="S271" s="1"/>
      <c r="T271" s="1"/>
      <c r="U271" s="1"/>
      <c r="V271" s="1"/>
      <c r="W271" s="1"/>
      <c r="X271" s="1"/>
      <c r="Y271" s="1"/>
      <c r="Z271" s="1"/>
      <c r="AA271" s="1"/>
    </row>
    <row r="272" spans="3:27" x14ac:dyDescent="0.25">
      <c r="C272" s="1"/>
      <c r="D272" s="1"/>
      <c r="E272" s="1"/>
      <c r="F272" s="1"/>
      <c r="G272" s="1"/>
      <c r="H272" s="1"/>
      <c r="I272" s="1"/>
      <c r="J272" s="1"/>
      <c r="K272" s="1"/>
      <c r="L272" s="1"/>
      <c r="M272" s="1"/>
      <c r="N272" s="1"/>
      <c r="O272" s="1"/>
      <c r="P272" s="1"/>
      <c r="Q272" s="1"/>
      <c r="R272" s="1"/>
      <c r="S272" s="1"/>
      <c r="T272" s="1"/>
      <c r="U272" s="1"/>
      <c r="V272" s="1"/>
      <c r="W272" s="1"/>
      <c r="X272" s="1"/>
      <c r="Y272" s="1"/>
      <c r="Z272" s="1"/>
      <c r="AA272" s="1"/>
    </row>
    <row r="273" spans="3:27" x14ac:dyDescent="0.25">
      <c r="C273" s="1"/>
      <c r="D273" s="1"/>
      <c r="E273" s="1"/>
      <c r="F273" s="1"/>
      <c r="G273" s="1"/>
      <c r="H273" s="1"/>
      <c r="I273" s="1"/>
      <c r="J273" s="1"/>
      <c r="K273" s="1"/>
      <c r="L273" s="1"/>
      <c r="M273" s="1"/>
      <c r="N273" s="1"/>
      <c r="O273" s="1"/>
      <c r="P273" s="1"/>
      <c r="Q273" s="1"/>
      <c r="R273" s="1"/>
      <c r="S273" s="1"/>
      <c r="T273" s="1"/>
      <c r="U273" s="1"/>
      <c r="V273" s="1"/>
      <c r="W273" s="1"/>
      <c r="X273" s="1"/>
      <c r="Y273" s="1"/>
      <c r="Z273" s="1"/>
      <c r="AA273" s="1"/>
    </row>
    <row r="274" spans="3:27" x14ac:dyDescent="0.25">
      <c r="C274" s="1"/>
      <c r="D274" s="1"/>
      <c r="E274" s="1"/>
      <c r="F274" s="1"/>
      <c r="G274" s="1"/>
      <c r="H274" s="1"/>
      <c r="I274" s="1"/>
      <c r="J274" s="1"/>
      <c r="K274" s="1"/>
      <c r="L274" s="1"/>
      <c r="M274" s="1"/>
      <c r="N274" s="1"/>
      <c r="O274" s="1"/>
      <c r="P274" s="1"/>
      <c r="Q274" s="1"/>
      <c r="R274" s="1"/>
      <c r="S274" s="1"/>
      <c r="T274" s="1"/>
      <c r="U274" s="1"/>
      <c r="V274" s="1"/>
      <c r="W274" s="1"/>
      <c r="X274" s="1"/>
      <c r="Y274" s="1"/>
      <c r="Z274" s="1"/>
      <c r="AA274" s="1"/>
    </row>
    <row r="275" spans="3:27" x14ac:dyDescent="0.25">
      <c r="C275" s="1"/>
      <c r="D275" s="1"/>
      <c r="E275" s="1"/>
      <c r="F275" s="1"/>
      <c r="G275" s="1"/>
      <c r="H275" s="1"/>
      <c r="I275" s="1"/>
      <c r="J275" s="1"/>
      <c r="K275" s="1"/>
      <c r="L275" s="1"/>
      <c r="M275" s="1"/>
      <c r="N275" s="1"/>
      <c r="O275" s="1"/>
      <c r="P275" s="1"/>
      <c r="Q275" s="1"/>
      <c r="R275" s="1"/>
      <c r="S275" s="1"/>
      <c r="T275" s="1"/>
      <c r="U275" s="1"/>
      <c r="V275" s="1"/>
      <c r="W275" s="1"/>
      <c r="X275" s="1"/>
      <c r="Y275" s="1"/>
      <c r="Z275" s="1"/>
      <c r="AA275" s="1"/>
    </row>
    <row r="276" spans="3:27" x14ac:dyDescent="0.25">
      <c r="C276" s="1"/>
      <c r="D276" s="1"/>
      <c r="E276" s="1"/>
      <c r="F276" s="1"/>
      <c r="G276" s="1"/>
      <c r="H276" s="1"/>
      <c r="I276" s="1"/>
      <c r="J276" s="1"/>
      <c r="K276" s="1"/>
      <c r="L276" s="1"/>
      <c r="M276" s="1"/>
      <c r="N276" s="1"/>
      <c r="O276" s="1"/>
      <c r="P276" s="1"/>
      <c r="Q276" s="1"/>
      <c r="R276" s="1"/>
      <c r="S276" s="1"/>
      <c r="T276" s="1"/>
      <c r="U276" s="1"/>
      <c r="V276" s="1"/>
      <c r="W276" s="1"/>
      <c r="X276" s="1"/>
      <c r="Y276" s="1"/>
      <c r="Z276" s="1"/>
      <c r="AA276" s="1"/>
    </row>
    <row r="277" spans="3:27" x14ac:dyDescent="0.25">
      <c r="C277" s="1"/>
      <c r="D277" s="1"/>
      <c r="E277" s="1"/>
      <c r="F277" s="1"/>
      <c r="G277" s="1"/>
      <c r="H277" s="1"/>
      <c r="I277" s="1"/>
      <c r="J277" s="1"/>
      <c r="K277" s="1"/>
      <c r="L277" s="1"/>
      <c r="M277" s="1"/>
      <c r="N277" s="1"/>
      <c r="O277" s="1"/>
      <c r="P277" s="1"/>
      <c r="Q277" s="1"/>
      <c r="R277" s="1"/>
      <c r="S277" s="1"/>
      <c r="T277" s="1"/>
      <c r="U277" s="1"/>
      <c r="V277" s="1"/>
      <c r="W277" s="1"/>
      <c r="X277" s="1"/>
      <c r="Y277" s="1"/>
      <c r="Z277" s="1"/>
      <c r="AA277" s="1"/>
    </row>
    <row r="278" spans="3:27" x14ac:dyDescent="0.25">
      <c r="C278" s="1"/>
      <c r="D278" s="1"/>
      <c r="E278" s="1"/>
      <c r="F278" s="1"/>
      <c r="G278" s="1"/>
      <c r="H278" s="1"/>
      <c r="I278" s="1"/>
      <c r="J278" s="1"/>
      <c r="K278" s="1"/>
      <c r="L278" s="1"/>
      <c r="M278" s="1"/>
      <c r="N278" s="1"/>
      <c r="O278" s="1"/>
      <c r="P278" s="1"/>
      <c r="Q278" s="1"/>
      <c r="R278" s="1"/>
      <c r="S278" s="1"/>
      <c r="T278" s="1"/>
      <c r="U278" s="1"/>
      <c r="V278" s="1"/>
      <c r="W278" s="1"/>
      <c r="X278" s="1"/>
      <c r="Y278" s="1"/>
      <c r="Z278" s="1"/>
      <c r="AA278" s="1"/>
    </row>
    <row r="279" spans="3:27" x14ac:dyDescent="0.25">
      <c r="C279" s="1"/>
      <c r="D279" s="1"/>
      <c r="E279" s="1"/>
      <c r="F279" s="1"/>
      <c r="G279" s="1"/>
      <c r="H279" s="1"/>
      <c r="I279" s="1"/>
      <c r="J279" s="1"/>
      <c r="K279" s="1"/>
      <c r="L279" s="1"/>
      <c r="M279" s="1"/>
      <c r="N279" s="1"/>
      <c r="O279" s="1"/>
      <c r="P279" s="1"/>
      <c r="Q279" s="1"/>
      <c r="R279" s="1"/>
      <c r="S279" s="1"/>
      <c r="T279" s="1"/>
      <c r="U279" s="1"/>
      <c r="V279" s="1"/>
      <c r="W279" s="1"/>
      <c r="X279" s="1"/>
      <c r="Y279" s="1"/>
      <c r="Z279" s="1"/>
      <c r="AA279" s="1"/>
    </row>
    <row r="280" spans="3:27" x14ac:dyDescent="0.25">
      <c r="C280" s="1"/>
      <c r="D280" s="1"/>
      <c r="E280" s="1"/>
      <c r="F280" s="1"/>
      <c r="G280" s="1"/>
      <c r="H280" s="1"/>
      <c r="I280" s="1"/>
      <c r="J280" s="1"/>
      <c r="K280" s="1"/>
      <c r="L280" s="1"/>
      <c r="M280" s="1"/>
      <c r="N280" s="1"/>
      <c r="O280" s="1"/>
      <c r="P280" s="1"/>
      <c r="Q280" s="1"/>
      <c r="R280" s="1"/>
      <c r="S280" s="1"/>
      <c r="T280" s="1"/>
      <c r="U280" s="1"/>
      <c r="V280" s="1"/>
      <c r="W280" s="1"/>
      <c r="X280" s="1"/>
      <c r="Y280" s="1"/>
      <c r="Z280" s="1"/>
      <c r="AA280" s="1"/>
    </row>
    <row r="281" spans="3:27" x14ac:dyDescent="0.25">
      <c r="C281" s="1"/>
      <c r="D281" s="1"/>
      <c r="E281" s="1"/>
      <c r="F281" s="1"/>
      <c r="G281" s="1"/>
      <c r="H281" s="1"/>
      <c r="I281" s="1"/>
      <c r="J281" s="1"/>
      <c r="K281" s="1"/>
      <c r="L281" s="1"/>
      <c r="M281" s="1"/>
      <c r="N281" s="1"/>
      <c r="O281" s="1"/>
      <c r="P281" s="1"/>
      <c r="Q281" s="1"/>
      <c r="R281" s="1"/>
      <c r="S281" s="1"/>
      <c r="T281" s="1"/>
      <c r="U281" s="1"/>
      <c r="V281" s="1"/>
      <c r="W281" s="1"/>
      <c r="X281" s="1"/>
      <c r="Y281" s="1"/>
      <c r="Z281" s="1"/>
      <c r="AA281" s="1"/>
    </row>
    <row r="282" spans="3:27" x14ac:dyDescent="0.25">
      <c r="C282" s="1"/>
      <c r="D282" s="1"/>
      <c r="E282" s="1"/>
      <c r="F282" s="1"/>
      <c r="G282" s="1"/>
      <c r="H282" s="1"/>
      <c r="I282" s="1"/>
      <c r="J282" s="1"/>
      <c r="K282" s="1"/>
      <c r="L282" s="1"/>
      <c r="M282" s="1"/>
      <c r="N282" s="1"/>
      <c r="O282" s="1"/>
      <c r="P282" s="1"/>
      <c r="Q282" s="1"/>
      <c r="R282" s="1"/>
      <c r="S282" s="1"/>
      <c r="T282" s="1"/>
      <c r="U282" s="1"/>
      <c r="V282" s="1"/>
      <c r="W282" s="1"/>
      <c r="X282" s="1"/>
      <c r="Y282" s="1"/>
      <c r="Z282" s="1"/>
      <c r="AA282" s="1"/>
    </row>
    <row r="283" spans="3:27" x14ac:dyDescent="0.25">
      <c r="C283" s="1"/>
      <c r="D283" s="1"/>
      <c r="E283" s="1"/>
      <c r="F283" s="1"/>
      <c r="G283" s="1"/>
      <c r="H283" s="1"/>
      <c r="I283" s="1"/>
      <c r="J283" s="1"/>
      <c r="K283" s="1"/>
      <c r="L283" s="1"/>
      <c r="M283" s="1"/>
      <c r="N283" s="1"/>
      <c r="O283" s="1"/>
      <c r="P283" s="1"/>
      <c r="Q283" s="1"/>
      <c r="R283" s="1"/>
      <c r="S283" s="1"/>
      <c r="T283" s="1"/>
      <c r="U283" s="1"/>
      <c r="V283" s="1"/>
      <c r="W283" s="1"/>
      <c r="X283" s="1"/>
      <c r="Y283" s="1"/>
      <c r="Z283" s="1"/>
      <c r="AA283" s="1"/>
    </row>
    <row r="284" spans="3:27" x14ac:dyDescent="0.25">
      <c r="C284" s="1"/>
      <c r="D284" s="1"/>
      <c r="E284" s="1"/>
      <c r="F284" s="1"/>
      <c r="G284" s="1"/>
      <c r="H284" s="1"/>
      <c r="I284" s="1"/>
      <c r="J284" s="1"/>
      <c r="K284" s="1"/>
      <c r="L284" s="1"/>
      <c r="M284" s="1"/>
      <c r="N284" s="1"/>
      <c r="O284" s="1"/>
      <c r="P284" s="1"/>
      <c r="Q284" s="1"/>
      <c r="R284" s="1"/>
      <c r="S284" s="1"/>
      <c r="T284" s="1"/>
      <c r="U284" s="1"/>
      <c r="V284" s="1"/>
      <c r="W284" s="1"/>
      <c r="X284" s="1"/>
      <c r="Y284" s="1"/>
      <c r="Z284" s="1"/>
      <c r="AA284" s="1"/>
    </row>
    <row r="285" spans="3:27" x14ac:dyDescent="0.25">
      <c r="C285" s="1"/>
      <c r="D285" s="1"/>
      <c r="E285" s="1"/>
      <c r="F285" s="1"/>
      <c r="G285" s="1"/>
      <c r="H285" s="1"/>
      <c r="I285" s="1"/>
      <c r="J285" s="1"/>
      <c r="K285" s="1"/>
      <c r="L285" s="1"/>
      <c r="M285" s="1"/>
      <c r="N285" s="1"/>
      <c r="O285" s="1"/>
      <c r="P285" s="1"/>
      <c r="Q285" s="1"/>
      <c r="R285" s="1"/>
      <c r="S285" s="1"/>
      <c r="T285" s="1"/>
      <c r="U285" s="1"/>
      <c r="V285" s="1"/>
      <c r="W285" s="1"/>
      <c r="X285" s="1"/>
      <c r="Y285" s="1"/>
      <c r="Z285" s="1"/>
      <c r="AA285" s="1"/>
    </row>
    <row r="286" spans="3:27" x14ac:dyDescent="0.25">
      <c r="C286" s="1"/>
      <c r="D286" s="1"/>
      <c r="E286" s="1"/>
      <c r="F286" s="1"/>
      <c r="G286" s="1"/>
      <c r="H286" s="1"/>
      <c r="I286" s="1"/>
      <c r="J286" s="1"/>
      <c r="K286" s="1"/>
      <c r="L286" s="1"/>
      <c r="M286" s="1"/>
      <c r="N286" s="1"/>
      <c r="O286" s="1"/>
      <c r="P286" s="1"/>
      <c r="Q286" s="1"/>
      <c r="R286" s="1"/>
      <c r="S286" s="1"/>
      <c r="T286" s="1"/>
      <c r="U286" s="1"/>
      <c r="V286" s="1"/>
      <c r="W286" s="1"/>
      <c r="X286" s="1"/>
      <c r="Y286" s="1"/>
      <c r="Z286" s="1"/>
      <c r="AA286" s="1"/>
    </row>
    <row r="287" spans="3:27" x14ac:dyDescent="0.25">
      <c r="C287" s="1"/>
      <c r="D287" s="1"/>
      <c r="E287" s="1"/>
      <c r="F287" s="1"/>
      <c r="G287" s="1"/>
      <c r="H287" s="1"/>
      <c r="I287" s="1"/>
      <c r="J287" s="1"/>
      <c r="K287" s="1"/>
      <c r="L287" s="1"/>
      <c r="M287" s="1"/>
      <c r="N287" s="1"/>
      <c r="O287" s="1"/>
      <c r="P287" s="1"/>
      <c r="Q287" s="1"/>
      <c r="R287" s="1"/>
      <c r="S287" s="1"/>
      <c r="T287" s="1"/>
      <c r="U287" s="1"/>
      <c r="V287" s="1"/>
      <c r="W287" s="1"/>
      <c r="X287" s="1"/>
      <c r="Y287" s="1"/>
      <c r="Z287" s="1"/>
      <c r="AA287" s="1"/>
    </row>
    <row r="288" spans="3:27" x14ac:dyDescent="0.25">
      <c r="C288" s="1"/>
      <c r="D288" s="1"/>
      <c r="E288" s="1"/>
      <c r="F288" s="1"/>
      <c r="G288" s="1"/>
      <c r="H288" s="1"/>
      <c r="I288" s="1"/>
      <c r="J288" s="1"/>
      <c r="K288" s="1"/>
      <c r="L288" s="1"/>
      <c r="M288" s="1"/>
      <c r="N288" s="1"/>
      <c r="O288" s="1"/>
      <c r="P288" s="1"/>
      <c r="Q288" s="1"/>
      <c r="R288" s="1"/>
      <c r="S288" s="1"/>
      <c r="T288" s="1"/>
      <c r="U288" s="1"/>
      <c r="V288" s="1"/>
      <c r="W288" s="1"/>
      <c r="X288" s="1"/>
      <c r="Y288" s="1"/>
      <c r="Z288" s="1"/>
      <c r="AA288" s="1"/>
    </row>
    <row r="289" spans="3:27" x14ac:dyDescent="0.25">
      <c r="C289" s="1"/>
      <c r="D289" s="1"/>
      <c r="E289" s="1"/>
      <c r="F289" s="1"/>
      <c r="G289" s="1"/>
      <c r="H289" s="1"/>
      <c r="I289" s="1"/>
      <c r="J289" s="1"/>
      <c r="K289" s="1"/>
      <c r="L289" s="1"/>
      <c r="M289" s="1"/>
      <c r="N289" s="1"/>
      <c r="O289" s="1"/>
      <c r="P289" s="1"/>
      <c r="Q289" s="1"/>
      <c r="R289" s="1"/>
      <c r="S289" s="1"/>
      <c r="T289" s="1"/>
      <c r="U289" s="1"/>
      <c r="V289" s="1"/>
      <c r="W289" s="1"/>
      <c r="X289" s="1"/>
      <c r="Y289" s="1"/>
      <c r="Z289" s="1"/>
      <c r="AA289" s="1"/>
    </row>
    <row r="290" spans="3:27" x14ac:dyDescent="0.25">
      <c r="C290" s="1"/>
      <c r="D290" s="1"/>
      <c r="E290" s="1"/>
      <c r="F290" s="1"/>
      <c r="G290" s="1"/>
      <c r="H290" s="1"/>
      <c r="I290" s="1"/>
      <c r="J290" s="1"/>
      <c r="K290" s="1"/>
      <c r="L290" s="1"/>
      <c r="M290" s="1"/>
      <c r="N290" s="1"/>
      <c r="O290" s="1"/>
      <c r="P290" s="1"/>
      <c r="Q290" s="1"/>
      <c r="R290" s="1"/>
      <c r="S290" s="1"/>
      <c r="T290" s="1"/>
      <c r="U290" s="1"/>
      <c r="V290" s="1"/>
      <c r="W290" s="1"/>
      <c r="X290" s="1"/>
      <c r="Y290" s="1"/>
      <c r="Z290" s="1"/>
      <c r="AA290" s="1"/>
    </row>
    <row r="291" spans="3:27" x14ac:dyDescent="0.25">
      <c r="C291" s="1"/>
      <c r="D291" s="1"/>
      <c r="E291" s="1"/>
      <c r="F291" s="1"/>
      <c r="G291" s="1"/>
      <c r="H291" s="1"/>
      <c r="I291" s="1"/>
      <c r="J291" s="1"/>
      <c r="K291" s="1"/>
      <c r="L291" s="1"/>
      <c r="M291" s="1"/>
      <c r="N291" s="1"/>
      <c r="O291" s="1"/>
      <c r="P291" s="1"/>
      <c r="Q291" s="1"/>
      <c r="R291" s="1"/>
      <c r="S291" s="1"/>
      <c r="T291" s="1"/>
      <c r="U291" s="1"/>
      <c r="V291" s="1"/>
      <c r="W291" s="1"/>
      <c r="X291" s="1"/>
      <c r="Y291" s="1"/>
      <c r="Z291" s="1"/>
      <c r="AA291" s="1"/>
    </row>
    <row r="292" spans="3:27" x14ac:dyDescent="0.25">
      <c r="C292" s="1"/>
      <c r="D292" s="1"/>
      <c r="E292" s="1"/>
      <c r="F292" s="1"/>
      <c r="G292" s="1"/>
      <c r="H292" s="1"/>
      <c r="I292" s="1"/>
      <c r="J292" s="1"/>
      <c r="K292" s="1"/>
      <c r="L292" s="1"/>
      <c r="M292" s="1"/>
      <c r="N292" s="1"/>
      <c r="O292" s="1"/>
      <c r="P292" s="1"/>
      <c r="Q292" s="1"/>
      <c r="R292" s="1"/>
      <c r="S292" s="1"/>
      <c r="T292" s="1"/>
      <c r="U292" s="1"/>
      <c r="V292" s="1"/>
      <c r="W292" s="1"/>
      <c r="X292" s="1"/>
      <c r="Y292" s="1"/>
      <c r="Z292" s="1"/>
      <c r="AA292" s="1"/>
    </row>
    <row r="293" spans="3:27" x14ac:dyDescent="0.25">
      <c r="C293" s="1"/>
      <c r="D293" s="1"/>
      <c r="E293" s="1"/>
      <c r="F293" s="1"/>
      <c r="G293" s="1"/>
      <c r="H293" s="1"/>
      <c r="I293" s="1"/>
      <c r="J293" s="1"/>
      <c r="K293" s="1"/>
      <c r="L293" s="1"/>
      <c r="M293" s="1"/>
      <c r="N293" s="1"/>
      <c r="O293" s="1"/>
      <c r="P293" s="1"/>
      <c r="Q293" s="1"/>
      <c r="R293" s="1"/>
      <c r="S293" s="1"/>
      <c r="T293" s="1"/>
      <c r="U293" s="1"/>
      <c r="V293" s="1"/>
      <c r="W293" s="1"/>
      <c r="X293" s="1"/>
      <c r="Y293" s="1"/>
      <c r="Z293" s="1"/>
      <c r="AA293" s="1"/>
    </row>
    <row r="294" spans="3:27" x14ac:dyDescent="0.25">
      <c r="C294" s="1"/>
      <c r="D294" s="1"/>
      <c r="E294" s="1"/>
      <c r="F294" s="1"/>
      <c r="G294" s="1"/>
      <c r="H294" s="1"/>
      <c r="I294" s="1"/>
      <c r="J294" s="1"/>
      <c r="K294" s="1"/>
      <c r="L294" s="1"/>
      <c r="M294" s="1"/>
      <c r="N294" s="1"/>
      <c r="O294" s="1"/>
      <c r="P294" s="1"/>
      <c r="Q294" s="1"/>
      <c r="R294" s="1"/>
      <c r="S294" s="1"/>
      <c r="T294" s="1"/>
      <c r="U294" s="1"/>
      <c r="V294" s="1"/>
      <c r="W294" s="1"/>
      <c r="X294" s="1"/>
      <c r="Y294" s="1"/>
      <c r="Z294" s="1"/>
      <c r="AA294" s="1"/>
    </row>
    <row r="295" spans="3:27" x14ac:dyDescent="0.25">
      <c r="C295" s="1"/>
      <c r="D295" s="1"/>
      <c r="E295" s="1"/>
      <c r="F295" s="1"/>
      <c r="G295" s="1"/>
      <c r="H295" s="1"/>
      <c r="I295" s="1"/>
      <c r="J295" s="1"/>
      <c r="K295" s="1"/>
      <c r="L295" s="1"/>
      <c r="M295" s="1"/>
      <c r="N295" s="1"/>
      <c r="O295" s="1"/>
      <c r="P295" s="1"/>
      <c r="Q295" s="1"/>
      <c r="R295" s="1"/>
      <c r="S295" s="1"/>
      <c r="T295" s="1"/>
      <c r="U295" s="1"/>
      <c r="V295" s="1"/>
      <c r="W295" s="1"/>
      <c r="X295" s="1"/>
      <c r="Y295" s="1"/>
      <c r="Z295" s="1"/>
      <c r="AA295" s="1"/>
    </row>
    <row r="296" spans="3:27" x14ac:dyDescent="0.25">
      <c r="C296" s="1"/>
      <c r="D296" s="1"/>
      <c r="E296" s="1"/>
      <c r="F296" s="1"/>
      <c r="G296" s="1"/>
      <c r="H296" s="1"/>
      <c r="I296" s="1"/>
      <c r="J296" s="1"/>
      <c r="K296" s="1"/>
      <c r="L296" s="1"/>
      <c r="M296" s="1"/>
      <c r="N296" s="1"/>
      <c r="O296" s="1"/>
      <c r="P296" s="1"/>
      <c r="Q296" s="1"/>
      <c r="R296" s="1"/>
      <c r="S296" s="1"/>
      <c r="T296" s="1"/>
      <c r="U296" s="1"/>
      <c r="V296" s="1"/>
      <c r="W296" s="1"/>
      <c r="X296" s="1"/>
      <c r="Y296" s="1"/>
      <c r="Z296" s="1"/>
      <c r="AA296" s="1"/>
    </row>
    <row r="297" spans="3:27" x14ac:dyDescent="0.25">
      <c r="C297" s="1"/>
      <c r="D297" s="1"/>
      <c r="E297" s="1"/>
      <c r="F297" s="1"/>
      <c r="G297" s="1"/>
      <c r="H297" s="1"/>
      <c r="I297" s="1"/>
      <c r="J297" s="1"/>
      <c r="K297" s="1"/>
      <c r="L297" s="1"/>
      <c r="M297" s="1"/>
      <c r="N297" s="1"/>
      <c r="O297" s="1"/>
      <c r="P297" s="1"/>
      <c r="Q297" s="1"/>
      <c r="R297" s="1"/>
      <c r="S297" s="1"/>
      <c r="T297" s="1"/>
      <c r="U297" s="1"/>
      <c r="V297" s="1"/>
      <c r="W297" s="1"/>
      <c r="X297" s="1"/>
      <c r="Y297" s="1"/>
      <c r="Z297" s="1"/>
      <c r="AA297" s="1"/>
    </row>
    <row r="298" spans="3:27" x14ac:dyDescent="0.25">
      <c r="C298" s="1"/>
      <c r="D298" s="1"/>
      <c r="E298" s="1"/>
      <c r="F298" s="1"/>
      <c r="G298" s="1"/>
      <c r="H298" s="1"/>
      <c r="I298" s="1"/>
      <c r="J298" s="1"/>
      <c r="K298" s="1"/>
      <c r="L298" s="1"/>
      <c r="M298" s="1"/>
      <c r="N298" s="1"/>
      <c r="O298" s="1"/>
      <c r="P298" s="1"/>
      <c r="Q298" s="1"/>
      <c r="R298" s="1"/>
      <c r="S298" s="1"/>
      <c r="T298" s="1"/>
      <c r="U298" s="1"/>
      <c r="V298" s="1"/>
      <c r="W298" s="1"/>
      <c r="X298" s="1"/>
      <c r="Y298" s="1"/>
      <c r="Z298" s="1"/>
      <c r="AA298" s="1"/>
    </row>
    <row r="299" spans="3:27" x14ac:dyDescent="0.25">
      <c r="C299" s="1"/>
      <c r="D299" s="1"/>
      <c r="E299" s="1"/>
      <c r="F299" s="1"/>
      <c r="G299" s="1"/>
      <c r="H299" s="1"/>
      <c r="I299" s="1"/>
      <c r="J299" s="1"/>
      <c r="K299" s="1"/>
      <c r="L299" s="1"/>
      <c r="M299" s="1"/>
      <c r="N299" s="1"/>
      <c r="O299" s="1"/>
      <c r="P299" s="1"/>
      <c r="Q299" s="1"/>
      <c r="R299" s="1"/>
      <c r="S299" s="1"/>
      <c r="T299" s="1"/>
      <c r="U299" s="1"/>
      <c r="V299" s="1"/>
      <c r="W299" s="1"/>
      <c r="X299" s="1"/>
      <c r="Y299" s="1"/>
      <c r="Z299" s="1"/>
      <c r="AA299" s="1"/>
    </row>
    <row r="300" spans="3:27" x14ac:dyDescent="0.25">
      <c r="C300" s="1"/>
      <c r="D300" s="1"/>
      <c r="E300" s="1"/>
      <c r="F300" s="1"/>
      <c r="G300" s="1"/>
      <c r="H300" s="1"/>
      <c r="I300" s="1"/>
      <c r="J300" s="1"/>
      <c r="K300" s="1"/>
      <c r="L300" s="1"/>
      <c r="M300" s="1"/>
      <c r="N300" s="1"/>
      <c r="O300" s="1"/>
      <c r="P300" s="1"/>
      <c r="Q300" s="1"/>
      <c r="R300" s="1"/>
      <c r="S300" s="1"/>
      <c r="T300" s="1"/>
      <c r="U300" s="1"/>
      <c r="V300" s="1"/>
      <c r="W300" s="1"/>
      <c r="X300" s="1"/>
      <c r="Y300" s="1"/>
      <c r="Z300" s="1"/>
      <c r="AA300" s="1"/>
    </row>
    <row r="301" spans="3:27" x14ac:dyDescent="0.25">
      <c r="C301" s="1"/>
      <c r="D301" s="1"/>
      <c r="E301" s="1"/>
      <c r="F301" s="1"/>
      <c r="G301" s="1"/>
      <c r="H301" s="1"/>
      <c r="I301" s="1"/>
      <c r="J301" s="1"/>
      <c r="K301" s="1"/>
      <c r="L301" s="1"/>
      <c r="M301" s="1"/>
      <c r="N301" s="1"/>
      <c r="O301" s="1"/>
      <c r="P301" s="1"/>
      <c r="Q301" s="1"/>
      <c r="R301" s="1"/>
      <c r="S301" s="1"/>
      <c r="T301" s="1"/>
      <c r="U301" s="1"/>
      <c r="V301" s="1"/>
      <c r="W301" s="1"/>
      <c r="X301" s="1"/>
      <c r="Y301" s="1"/>
      <c r="Z301" s="1"/>
      <c r="AA301" s="1"/>
    </row>
    <row r="302" spans="3:27" x14ac:dyDescent="0.25">
      <c r="C302" s="1"/>
      <c r="D302" s="1"/>
      <c r="E302" s="1"/>
      <c r="F302" s="1"/>
      <c r="G302" s="1"/>
      <c r="H302" s="1"/>
      <c r="I302" s="1"/>
      <c r="J302" s="1"/>
      <c r="K302" s="1"/>
      <c r="L302" s="1"/>
      <c r="M302" s="1"/>
      <c r="N302" s="1"/>
      <c r="O302" s="1"/>
      <c r="P302" s="1"/>
      <c r="Q302" s="1"/>
      <c r="R302" s="1"/>
      <c r="S302" s="1"/>
      <c r="T302" s="1"/>
      <c r="U302" s="1"/>
      <c r="V302" s="1"/>
      <c r="W302" s="1"/>
      <c r="X302" s="1"/>
      <c r="Y302" s="1"/>
      <c r="Z302" s="1"/>
      <c r="AA302" s="1"/>
    </row>
    <row r="303" spans="3:27" x14ac:dyDescent="0.25">
      <c r="C303" s="1"/>
      <c r="D303" s="1"/>
      <c r="E303" s="1"/>
      <c r="F303" s="1"/>
      <c r="G303" s="1"/>
      <c r="H303" s="1"/>
      <c r="I303" s="1"/>
      <c r="J303" s="1"/>
      <c r="K303" s="1"/>
      <c r="L303" s="1"/>
      <c r="M303" s="1"/>
      <c r="N303" s="1"/>
      <c r="O303" s="1"/>
      <c r="P303" s="1"/>
      <c r="Q303" s="1"/>
      <c r="R303" s="1"/>
      <c r="S303" s="1"/>
      <c r="T303" s="1"/>
      <c r="U303" s="1"/>
      <c r="V303" s="1"/>
      <c r="W303" s="1"/>
      <c r="X303" s="1"/>
      <c r="Y303" s="1"/>
      <c r="Z303" s="1"/>
      <c r="AA303" s="1"/>
    </row>
    <row r="304" spans="3:27" x14ac:dyDescent="0.25">
      <c r="C304" s="1"/>
      <c r="D304" s="1"/>
      <c r="E304" s="1"/>
      <c r="F304" s="1"/>
      <c r="G304" s="1"/>
      <c r="H304" s="1"/>
      <c r="I304" s="1"/>
      <c r="J304" s="1"/>
      <c r="K304" s="1"/>
      <c r="L304" s="1"/>
      <c r="M304" s="1"/>
      <c r="N304" s="1"/>
      <c r="O304" s="1"/>
      <c r="P304" s="1"/>
      <c r="Q304" s="1"/>
      <c r="R304" s="1"/>
      <c r="S304" s="1"/>
      <c r="T304" s="1"/>
      <c r="U304" s="1"/>
      <c r="V304" s="1"/>
      <c r="W304" s="1"/>
      <c r="X304" s="1"/>
      <c r="Y304" s="1"/>
      <c r="Z304" s="1"/>
      <c r="AA304" s="1"/>
    </row>
    <row r="305" spans="3:27" x14ac:dyDescent="0.25">
      <c r="C305" s="1"/>
      <c r="D305" s="1"/>
      <c r="E305" s="1"/>
      <c r="F305" s="1"/>
      <c r="G305" s="1"/>
      <c r="H305" s="1"/>
      <c r="I305" s="1"/>
      <c r="J305" s="1"/>
      <c r="K305" s="1"/>
      <c r="L305" s="1"/>
      <c r="M305" s="1"/>
      <c r="N305" s="1"/>
      <c r="O305" s="1"/>
      <c r="P305" s="1"/>
      <c r="Q305" s="1"/>
      <c r="R305" s="1"/>
      <c r="S305" s="1"/>
      <c r="T305" s="1"/>
      <c r="U305" s="1"/>
      <c r="V305" s="1"/>
      <c r="W305" s="1"/>
      <c r="X305" s="1"/>
      <c r="Y305" s="1"/>
      <c r="Z305" s="1"/>
      <c r="AA305" s="1"/>
    </row>
    <row r="306" spans="3:27" x14ac:dyDescent="0.25">
      <c r="C306" s="1"/>
      <c r="D306" s="1"/>
      <c r="E306" s="1"/>
      <c r="F306" s="1"/>
      <c r="G306" s="1"/>
      <c r="H306" s="1"/>
      <c r="I306" s="1"/>
      <c r="J306" s="1"/>
      <c r="K306" s="1"/>
      <c r="L306" s="1"/>
      <c r="M306" s="1"/>
      <c r="N306" s="1"/>
      <c r="O306" s="1"/>
      <c r="P306" s="1"/>
      <c r="Q306" s="1"/>
      <c r="R306" s="1"/>
      <c r="S306" s="1"/>
      <c r="T306" s="1"/>
      <c r="U306" s="1"/>
      <c r="V306" s="1"/>
      <c r="W306" s="1"/>
      <c r="X306" s="1"/>
      <c r="Y306" s="1"/>
      <c r="Z306" s="1"/>
      <c r="AA306" s="1"/>
    </row>
    <row r="307" spans="3:27" x14ac:dyDescent="0.25">
      <c r="C307" s="1"/>
      <c r="D307" s="1"/>
      <c r="E307" s="1"/>
      <c r="F307" s="1"/>
      <c r="G307" s="1"/>
      <c r="H307" s="1"/>
      <c r="I307" s="1"/>
      <c r="J307" s="1"/>
      <c r="K307" s="1"/>
      <c r="L307" s="1"/>
      <c r="M307" s="1"/>
      <c r="N307" s="1"/>
      <c r="O307" s="1"/>
      <c r="P307" s="1"/>
      <c r="Q307" s="1"/>
      <c r="R307" s="1"/>
      <c r="S307" s="1"/>
      <c r="T307" s="1"/>
      <c r="U307" s="1"/>
      <c r="V307" s="1"/>
      <c r="W307" s="1"/>
      <c r="X307" s="1"/>
      <c r="Y307" s="1"/>
      <c r="Z307" s="1"/>
      <c r="AA307" s="1"/>
    </row>
    <row r="308" spans="3:27" x14ac:dyDescent="0.25">
      <c r="C308" s="1"/>
      <c r="D308" s="1"/>
      <c r="E308" s="1"/>
      <c r="F308" s="1"/>
      <c r="G308" s="1"/>
      <c r="H308" s="1"/>
      <c r="I308" s="1"/>
      <c r="J308" s="1"/>
      <c r="K308" s="1"/>
      <c r="L308" s="1"/>
      <c r="M308" s="1"/>
      <c r="N308" s="1"/>
      <c r="O308" s="1"/>
      <c r="P308" s="1"/>
      <c r="Q308" s="1"/>
      <c r="R308" s="1"/>
      <c r="S308" s="1"/>
      <c r="T308" s="1"/>
      <c r="U308" s="1"/>
      <c r="V308" s="1"/>
      <c r="W308" s="1"/>
      <c r="X308" s="1"/>
      <c r="Y308" s="1"/>
      <c r="Z308" s="1"/>
      <c r="AA308" s="1"/>
    </row>
    <row r="309" spans="3:27" x14ac:dyDescent="0.25">
      <c r="C309" s="1"/>
      <c r="D309" s="1"/>
      <c r="E309" s="1"/>
      <c r="F309" s="1"/>
      <c r="G309" s="1"/>
      <c r="H309" s="1"/>
      <c r="I309" s="1"/>
      <c r="J309" s="1"/>
      <c r="K309" s="1"/>
      <c r="L309" s="1"/>
      <c r="M309" s="1"/>
      <c r="N309" s="1"/>
      <c r="O309" s="1"/>
      <c r="P309" s="1"/>
      <c r="Q309" s="1"/>
      <c r="R309" s="1"/>
      <c r="S309" s="1"/>
      <c r="T309" s="1"/>
      <c r="U309" s="1"/>
      <c r="V309" s="1"/>
      <c r="W309" s="1"/>
      <c r="X309" s="1"/>
      <c r="Y309" s="1"/>
      <c r="Z309" s="1"/>
      <c r="AA309" s="1"/>
    </row>
    <row r="310" spans="3:27" x14ac:dyDescent="0.25">
      <c r="C310" s="1"/>
      <c r="D310" s="1"/>
      <c r="E310" s="1"/>
      <c r="F310" s="1"/>
      <c r="G310" s="1"/>
      <c r="H310" s="1"/>
      <c r="I310" s="1"/>
      <c r="J310" s="1"/>
      <c r="K310" s="1"/>
      <c r="L310" s="1"/>
      <c r="M310" s="1"/>
      <c r="N310" s="1"/>
      <c r="O310" s="1"/>
      <c r="P310" s="1"/>
      <c r="Q310" s="1"/>
      <c r="R310" s="1"/>
      <c r="S310" s="1"/>
      <c r="T310" s="1"/>
      <c r="U310" s="1"/>
      <c r="V310" s="1"/>
      <c r="W310" s="1"/>
      <c r="X310" s="1"/>
      <c r="Y310" s="1"/>
      <c r="Z310" s="1"/>
      <c r="AA310" s="1"/>
    </row>
    <row r="311" spans="3:27" x14ac:dyDescent="0.25">
      <c r="C311" s="1"/>
      <c r="D311" s="1"/>
      <c r="E311" s="1"/>
      <c r="F311" s="1"/>
      <c r="G311" s="1"/>
      <c r="H311" s="1"/>
      <c r="I311" s="1"/>
      <c r="J311" s="1"/>
      <c r="K311" s="1"/>
      <c r="L311" s="1"/>
      <c r="M311" s="1"/>
      <c r="N311" s="1"/>
      <c r="O311" s="1"/>
      <c r="P311" s="1"/>
      <c r="Q311" s="1"/>
      <c r="R311" s="1"/>
      <c r="S311" s="1"/>
      <c r="T311" s="1"/>
      <c r="U311" s="1"/>
      <c r="V311" s="1"/>
      <c r="W311" s="1"/>
      <c r="X311" s="1"/>
      <c r="Y311" s="1"/>
      <c r="Z311" s="1"/>
      <c r="AA311" s="1"/>
    </row>
    <row r="312" spans="3:27" x14ac:dyDescent="0.25">
      <c r="C312" s="1"/>
      <c r="D312" s="1"/>
      <c r="E312" s="1"/>
      <c r="F312" s="1"/>
      <c r="G312" s="1"/>
      <c r="H312" s="1"/>
      <c r="I312" s="1"/>
      <c r="J312" s="1"/>
      <c r="K312" s="1"/>
      <c r="L312" s="1"/>
      <c r="M312" s="1"/>
      <c r="N312" s="1"/>
      <c r="O312" s="1"/>
      <c r="P312" s="1"/>
      <c r="Q312" s="1"/>
      <c r="R312" s="1"/>
      <c r="S312" s="1"/>
      <c r="T312" s="1"/>
      <c r="U312" s="1"/>
      <c r="V312" s="1"/>
      <c r="W312" s="1"/>
      <c r="X312" s="1"/>
      <c r="Y312" s="1"/>
      <c r="Z312" s="1"/>
      <c r="AA312" s="1"/>
    </row>
    <row r="313" spans="3:27" x14ac:dyDescent="0.25">
      <c r="C313" s="1"/>
      <c r="D313" s="1"/>
      <c r="E313" s="1"/>
      <c r="F313" s="1"/>
      <c r="G313" s="1"/>
      <c r="H313" s="1"/>
      <c r="I313" s="1"/>
      <c r="J313" s="1"/>
      <c r="K313" s="1"/>
      <c r="L313" s="1"/>
      <c r="M313" s="1"/>
      <c r="N313" s="1"/>
      <c r="O313" s="1"/>
      <c r="P313" s="1"/>
      <c r="Q313" s="1"/>
      <c r="R313" s="1"/>
      <c r="S313" s="1"/>
      <c r="T313" s="1"/>
      <c r="U313" s="1"/>
      <c r="V313" s="1"/>
      <c r="W313" s="1"/>
      <c r="X313" s="1"/>
      <c r="Y313" s="1"/>
      <c r="Z313" s="1"/>
      <c r="AA313" s="1"/>
    </row>
    <row r="314" spans="3:27" x14ac:dyDescent="0.25">
      <c r="C314" s="1"/>
      <c r="D314" s="1"/>
      <c r="E314" s="1"/>
      <c r="F314" s="1"/>
      <c r="G314" s="1"/>
      <c r="H314" s="1"/>
      <c r="I314" s="1"/>
      <c r="J314" s="1"/>
      <c r="K314" s="1"/>
      <c r="L314" s="1"/>
      <c r="M314" s="1"/>
      <c r="N314" s="1"/>
      <c r="O314" s="1"/>
      <c r="P314" s="1"/>
      <c r="Q314" s="1"/>
      <c r="R314" s="1"/>
      <c r="S314" s="1"/>
      <c r="T314" s="1"/>
      <c r="U314" s="1"/>
      <c r="V314" s="1"/>
      <c r="W314" s="1"/>
      <c r="X314" s="1"/>
      <c r="Y314" s="1"/>
      <c r="Z314" s="1"/>
      <c r="AA314" s="1"/>
    </row>
    <row r="315" spans="3:27" x14ac:dyDescent="0.25">
      <c r="C315" s="1"/>
      <c r="D315" s="1"/>
      <c r="E315" s="1"/>
      <c r="F315" s="1"/>
      <c r="G315" s="1"/>
      <c r="H315" s="1"/>
      <c r="I315" s="1"/>
      <c r="J315" s="1"/>
      <c r="K315" s="1"/>
      <c r="L315" s="1"/>
      <c r="M315" s="1"/>
      <c r="N315" s="1"/>
      <c r="O315" s="1"/>
      <c r="P315" s="1"/>
      <c r="Q315" s="1"/>
      <c r="R315" s="1"/>
      <c r="S315" s="1"/>
      <c r="T315" s="1"/>
      <c r="U315" s="1"/>
      <c r="V315" s="1"/>
      <c r="W315" s="1"/>
      <c r="X315" s="1"/>
      <c r="Y315" s="1"/>
      <c r="Z315" s="1"/>
      <c r="AA315" s="1"/>
    </row>
    <row r="316" spans="3:27" x14ac:dyDescent="0.25">
      <c r="C316" s="1"/>
      <c r="D316" s="1"/>
      <c r="E316" s="1"/>
      <c r="F316" s="1"/>
      <c r="G316" s="1"/>
      <c r="H316" s="1"/>
      <c r="I316" s="1"/>
      <c r="J316" s="1"/>
      <c r="K316" s="1"/>
      <c r="L316" s="1"/>
      <c r="M316" s="1"/>
      <c r="N316" s="1"/>
      <c r="O316" s="1"/>
      <c r="P316" s="1"/>
      <c r="Q316" s="1"/>
      <c r="R316" s="1"/>
      <c r="S316" s="1"/>
      <c r="T316" s="1"/>
      <c r="U316" s="1"/>
      <c r="V316" s="1"/>
      <c r="W316" s="1"/>
    </row>
    <row r="317" spans="3:27" x14ac:dyDescent="0.25">
      <c r="C317" s="1"/>
      <c r="D317" s="1"/>
      <c r="E317" s="1"/>
      <c r="F317" s="1"/>
      <c r="G317" s="1"/>
      <c r="H317" s="1"/>
      <c r="I317" s="1"/>
      <c r="J317" s="1"/>
      <c r="K317" s="1"/>
      <c r="L317" s="1"/>
      <c r="M317" s="1"/>
      <c r="N317" s="1"/>
      <c r="O317" s="1"/>
      <c r="P317" s="1"/>
      <c r="Q317" s="1"/>
      <c r="R317" s="1"/>
      <c r="S317" s="1"/>
      <c r="T317" s="1"/>
      <c r="U317" s="1"/>
      <c r="V317" s="1"/>
      <c r="W317" s="1"/>
    </row>
    <row r="318" spans="3:27" x14ac:dyDescent="0.25">
      <c r="C318" s="1"/>
      <c r="D318" s="1"/>
      <c r="E318" s="1"/>
      <c r="F318" s="1"/>
      <c r="G318" s="1"/>
      <c r="H318" s="1"/>
      <c r="I318" s="1"/>
      <c r="J318" s="1"/>
      <c r="K318" s="1"/>
      <c r="L318" s="1"/>
      <c r="M318" s="1"/>
      <c r="N318" s="1"/>
      <c r="O318" s="1"/>
      <c r="P318" s="1"/>
      <c r="Q318" s="1"/>
      <c r="R318" s="1"/>
      <c r="S318" s="1"/>
      <c r="T318" s="1"/>
      <c r="U318" s="1"/>
      <c r="V318" s="1"/>
      <c r="W318" s="1"/>
    </row>
    <row r="319" spans="3:27" x14ac:dyDescent="0.25">
      <c r="C319" s="1"/>
      <c r="D319" s="1"/>
      <c r="E319" s="1"/>
      <c r="F319" s="1"/>
      <c r="G319" s="1"/>
      <c r="H319" s="1"/>
      <c r="I319" s="1"/>
      <c r="J319" s="1"/>
      <c r="K319" s="1"/>
      <c r="L319" s="1"/>
      <c r="M319" s="1"/>
      <c r="N319" s="1"/>
      <c r="O319" s="1"/>
      <c r="P319" s="1"/>
      <c r="Q319" s="1"/>
      <c r="R319" s="1"/>
      <c r="S319" s="1"/>
      <c r="T319" s="1"/>
      <c r="U319" s="1"/>
      <c r="V319" s="1"/>
      <c r="W319" s="1"/>
    </row>
    <row r="320" spans="3:27" x14ac:dyDescent="0.25">
      <c r="C320" s="1"/>
      <c r="D320" s="1"/>
      <c r="E320" s="1"/>
      <c r="F320" s="1"/>
      <c r="G320" s="1"/>
      <c r="H320" s="1"/>
      <c r="I320" s="1"/>
      <c r="J320" s="1"/>
      <c r="K320" s="1"/>
      <c r="L320" s="1"/>
      <c r="M320" s="1"/>
      <c r="N320" s="1"/>
      <c r="O320" s="1"/>
      <c r="P320" s="1"/>
      <c r="Q320" s="1"/>
      <c r="R320" s="1"/>
      <c r="S320" s="1"/>
      <c r="T320" s="1"/>
      <c r="U320" s="1"/>
      <c r="V320" s="1"/>
      <c r="W320" s="1"/>
    </row>
    <row r="321" spans="3:23" x14ac:dyDescent="0.25">
      <c r="C321" s="1"/>
      <c r="D321" s="1"/>
      <c r="E321" s="1"/>
      <c r="F321" s="1"/>
      <c r="G321" s="1"/>
      <c r="H321" s="1"/>
      <c r="I321" s="1"/>
      <c r="J321" s="1"/>
      <c r="K321" s="1"/>
      <c r="L321" s="1"/>
      <c r="M321" s="1"/>
      <c r="N321" s="1"/>
      <c r="O321" s="1"/>
      <c r="P321" s="1"/>
      <c r="Q321" s="1"/>
      <c r="R321" s="1"/>
      <c r="S321" s="1"/>
      <c r="T321" s="1"/>
      <c r="U321" s="1"/>
      <c r="V321" s="1"/>
      <c r="W321" s="1"/>
    </row>
    <row r="322" spans="3:23" x14ac:dyDescent="0.25">
      <c r="C322" s="1"/>
      <c r="D322" s="1"/>
      <c r="E322" s="1"/>
      <c r="F322" s="1"/>
      <c r="G322" s="1"/>
      <c r="H322" s="1"/>
      <c r="I322" s="1"/>
      <c r="J322" s="1"/>
      <c r="K322" s="1"/>
      <c r="L322" s="1"/>
      <c r="M322" s="1"/>
      <c r="N322" s="1"/>
      <c r="O322" s="1"/>
      <c r="P322" s="1"/>
      <c r="Q322" s="1"/>
      <c r="R322" s="1"/>
      <c r="S322" s="1"/>
      <c r="T322" s="1"/>
      <c r="U322" s="1"/>
      <c r="V322" s="1"/>
      <c r="W322" s="1"/>
    </row>
    <row r="323" spans="3:23" x14ac:dyDescent="0.25">
      <c r="C323" s="1"/>
      <c r="D323" s="1"/>
      <c r="E323" s="1"/>
      <c r="F323" s="1"/>
      <c r="G323" s="1"/>
      <c r="H323" s="1"/>
      <c r="I323" s="1"/>
      <c r="J323" s="1"/>
      <c r="K323" s="1"/>
      <c r="L323" s="1"/>
      <c r="M323" s="1"/>
      <c r="N323" s="1"/>
      <c r="O323" s="1"/>
      <c r="P323" s="1"/>
      <c r="Q323" s="1"/>
      <c r="R323" s="1"/>
      <c r="S323" s="1"/>
      <c r="T323" s="1"/>
      <c r="U323" s="1"/>
      <c r="V323" s="1"/>
      <c r="W323" s="1"/>
    </row>
    <row r="324" spans="3:23" x14ac:dyDescent="0.25">
      <c r="C324" s="1"/>
      <c r="D324" s="1"/>
      <c r="E324" s="1"/>
      <c r="F324" s="1"/>
      <c r="G324" s="1"/>
      <c r="H324" s="1"/>
      <c r="I324" s="1"/>
      <c r="J324" s="1"/>
      <c r="K324" s="1"/>
      <c r="L324" s="1"/>
      <c r="M324" s="1"/>
      <c r="N324" s="1"/>
      <c r="O324" s="1"/>
      <c r="P324" s="1"/>
      <c r="Q324" s="1"/>
      <c r="R324" s="1"/>
      <c r="S324" s="1"/>
      <c r="T324" s="1"/>
      <c r="U324" s="1"/>
      <c r="V324" s="1"/>
      <c r="W324" s="1"/>
    </row>
    <row r="325" spans="3:23" x14ac:dyDescent="0.25">
      <c r="C325" s="1"/>
      <c r="D325" s="1"/>
      <c r="E325" s="1"/>
      <c r="F325" s="1"/>
      <c r="G325" s="1"/>
      <c r="H325" s="1"/>
      <c r="I325" s="1"/>
      <c r="J325" s="1"/>
      <c r="K325" s="1"/>
      <c r="L325" s="1"/>
      <c r="M325" s="1"/>
      <c r="N325" s="1"/>
      <c r="O325" s="1"/>
      <c r="P325" s="1"/>
      <c r="Q325" s="1"/>
      <c r="R325" s="1"/>
      <c r="S325" s="1"/>
      <c r="T325" s="1"/>
      <c r="U325" s="1"/>
      <c r="V325" s="1"/>
      <c r="W325" s="1"/>
    </row>
    <row r="326" spans="3:23" x14ac:dyDescent="0.25">
      <c r="C326" s="1"/>
      <c r="D326" s="1"/>
      <c r="E326" s="1"/>
      <c r="F326" s="1"/>
      <c r="G326" s="1"/>
      <c r="H326" s="1"/>
      <c r="I326" s="1"/>
      <c r="J326" s="1"/>
      <c r="K326" s="1"/>
      <c r="L326" s="1"/>
      <c r="M326" s="1"/>
      <c r="N326" s="1"/>
      <c r="O326" s="1"/>
      <c r="P326" s="1"/>
      <c r="Q326" s="1"/>
      <c r="R326" s="1"/>
      <c r="S326" s="1"/>
      <c r="T326" s="1"/>
      <c r="U326" s="1"/>
      <c r="V326" s="1"/>
      <c r="W326" s="1"/>
    </row>
    <row r="327" spans="3:23" x14ac:dyDescent="0.25">
      <c r="C327" s="1"/>
      <c r="D327" s="1"/>
      <c r="E327" s="1"/>
      <c r="F327" s="1"/>
      <c r="G327" s="1"/>
      <c r="H327" s="1"/>
      <c r="I327" s="1"/>
      <c r="J327" s="1"/>
      <c r="K327" s="1"/>
      <c r="L327" s="1"/>
      <c r="M327" s="1"/>
      <c r="N327" s="1"/>
      <c r="O327" s="1"/>
      <c r="P327" s="1"/>
      <c r="Q327" s="1"/>
      <c r="R327" s="1"/>
      <c r="S327" s="1"/>
      <c r="T327" s="1"/>
      <c r="U327" s="1"/>
      <c r="V327" s="1"/>
      <c r="W327" s="1"/>
    </row>
    <row r="328" spans="3:23" x14ac:dyDescent="0.25">
      <c r="C328" s="1"/>
      <c r="D328" s="1"/>
      <c r="E328" s="1"/>
      <c r="F328" s="1"/>
      <c r="G328" s="1"/>
      <c r="H328" s="1"/>
      <c r="I328" s="1"/>
      <c r="J328" s="1"/>
      <c r="K328" s="1"/>
      <c r="L328" s="1"/>
      <c r="M328" s="1"/>
      <c r="N328" s="1"/>
      <c r="O328" s="1"/>
      <c r="P328" s="1"/>
      <c r="Q328" s="1"/>
      <c r="R328" s="1"/>
      <c r="S328" s="1"/>
      <c r="T328" s="1"/>
      <c r="U328" s="1"/>
      <c r="V328" s="1"/>
      <c r="W328" s="1"/>
    </row>
    <row r="329" spans="3:23" x14ac:dyDescent="0.25">
      <c r="C329" s="1"/>
      <c r="D329" s="1"/>
      <c r="E329" s="1"/>
      <c r="F329" s="1"/>
      <c r="G329" s="1"/>
      <c r="H329" s="1"/>
      <c r="I329" s="1"/>
      <c r="J329" s="1"/>
      <c r="K329" s="1"/>
      <c r="L329" s="1"/>
      <c r="M329" s="1"/>
      <c r="N329" s="1"/>
      <c r="O329" s="1"/>
      <c r="P329" s="1"/>
      <c r="Q329" s="1"/>
      <c r="R329" s="1"/>
      <c r="S329" s="1"/>
      <c r="T329" s="1"/>
      <c r="U329" s="1"/>
      <c r="V329" s="1"/>
      <c r="W329" s="1"/>
    </row>
    <row r="330" spans="3:23" x14ac:dyDescent="0.25">
      <c r="C330" s="1"/>
      <c r="D330" s="1"/>
      <c r="E330" s="1"/>
      <c r="F330" s="1"/>
      <c r="G330" s="1"/>
      <c r="H330" s="1"/>
      <c r="I330" s="1"/>
      <c r="J330" s="1"/>
      <c r="K330" s="1"/>
      <c r="L330" s="1"/>
      <c r="M330" s="1"/>
      <c r="N330" s="1"/>
      <c r="O330" s="1"/>
      <c r="P330" s="1"/>
      <c r="Q330" s="1"/>
      <c r="R330" s="1"/>
      <c r="S330" s="1"/>
      <c r="T330" s="1"/>
      <c r="U330" s="1"/>
      <c r="V330" s="1"/>
      <c r="W330" s="1"/>
    </row>
    <row r="331" spans="3:23" x14ac:dyDescent="0.25">
      <c r="C331" s="1"/>
      <c r="D331" s="1"/>
      <c r="E331" s="1"/>
      <c r="F331" s="1"/>
      <c r="G331" s="1"/>
      <c r="H331" s="1"/>
      <c r="I331" s="1"/>
      <c r="J331" s="1"/>
      <c r="K331" s="1"/>
      <c r="L331" s="1"/>
      <c r="M331" s="1"/>
      <c r="N331" s="1"/>
      <c r="O331" s="1"/>
      <c r="P331" s="1"/>
      <c r="Q331" s="1"/>
      <c r="R331" s="1"/>
      <c r="S331" s="1"/>
      <c r="T331" s="1"/>
      <c r="U331" s="1"/>
      <c r="V331" s="1"/>
      <c r="W331" s="1"/>
    </row>
    <row r="332" spans="3:23" x14ac:dyDescent="0.25">
      <c r="C332" s="1"/>
      <c r="D332" s="1"/>
      <c r="E332" s="1"/>
      <c r="F332" s="1"/>
      <c r="G332" s="1"/>
      <c r="H332" s="1"/>
      <c r="I332" s="1"/>
      <c r="J332" s="1"/>
      <c r="K332" s="1"/>
      <c r="L332" s="1"/>
      <c r="M332" s="1"/>
      <c r="N332" s="1"/>
      <c r="O332" s="1"/>
      <c r="P332" s="1"/>
      <c r="Q332" s="1"/>
      <c r="R332" s="1"/>
      <c r="S332" s="1"/>
      <c r="T332" s="1"/>
      <c r="U332" s="1"/>
      <c r="V332" s="1"/>
      <c r="W332" s="1"/>
    </row>
    <row r="333" spans="3:23" x14ac:dyDescent="0.25">
      <c r="C333" s="1"/>
      <c r="D333" s="1"/>
      <c r="E333" s="1"/>
      <c r="F333" s="1"/>
      <c r="G333" s="1"/>
      <c r="H333" s="1"/>
      <c r="I333" s="1"/>
      <c r="J333" s="1"/>
      <c r="K333" s="1"/>
      <c r="L333" s="1"/>
      <c r="M333" s="1"/>
      <c r="N333" s="1"/>
      <c r="O333" s="1"/>
      <c r="P333" s="1"/>
      <c r="Q333" s="1"/>
      <c r="R333" s="1"/>
      <c r="S333" s="1"/>
      <c r="T333" s="1"/>
      <c r="U333" s="1"/>
      <c r="V333" s="1"/>
      <c r="W333" s="1"/>
    </row>
    <row r="334" spans="3:23" x14ac:dyDescent="0.25">
      <c r="C334" s="1"/>
      <c r="D334" s="1"/>
      <c r="E334" s="1"/>
      <c r="F334" s="1"/>
      <c r="G334" s="1"/>
      <c r="H334" s="1"/>
      <c r="I334" s="1"/>
      <c r="J334" s="1"/>
      <c r="K334" s="1"/>
      <c r="L334" s="1"/>
      <c r="M334" s="1"/>
      <c r="N334" s="1"/>
      <c r="O334" s="1"/>
      <c r="P334" s="1"/>
      <c r="Q334" s="1"/>
      <c r="R334" s="1"/>
      <c r="S334" s="1"/>
      <c r="T334" s="1"/>
      <c r="U334" s="1"/>
      <c r="V334" s="1"/>
      <c r="W334" s="1"/>
    </row>
    <row r="335" spans="3:23" x14ac:dyDescent="0.25">
      <c r="C335" s="1"/>
      <c r="D335" s="1"/>
      <c r="E335" s="1"/>
      <c r="F335" s="1"/>
      <c r="G335" s="1"/>
      <c r="H335" s="1"/>
      <c r="I335" s="1"/>
      <c r="J335" s="1"/>
      <c r="K335" s="1"/>
      <c r="L335" s="1"/>
      <c r="M335" s="1"/>
      <c r="N335" s="1"/>
      <c r="O335" s="1"/>
      <c r="P335" s="1"/>
      <c r="Q335" s="1"/>
      <c r="R335" s="1"/>
      <c r="S335" s="1"/>
      <c r="T335" s="1"/>
      <c r="U335" s="1"/>
      <c r="V335" s="1"/>
      <c r="W335" s="1"/>
    </row>
    <row r="336" spans="3:23" x14ac:dyDescent="0.25">
      <c r="C336" s="1"/>
      <c r="D336" s="1"/>
      <c r="E336" s="1"/>
      <c r="F336" s="1"/>
      <c r="G336" s="1"/>
      <c r="H336" s="1"/>
      <c r="I336" s="1"/>
      <c r="J336" s="1"/>
      <c r="K336" s="1"/>
      <c r="L336" s="1"/>
      <c r="M336" s="1"/>
      <c r="N336" s="1"/>
      <c r="O336" s="1"/>
      <c r="P336" s="1"/>
      <c r="Q336" s="1"/>
      <c r="R336" s="1"/>
      <c r="S336" s="1"/>
      <c r="T336" s="1"/>
      <c r="U336" s="1"/>
      <c r="V336" s="1"/>
      <c r="W336" s="1"/>
    </row>
    <row r="337" spans="3:23" x14ac:dyDescent="0.25">
      <c r="C337" s="1"/>
      <c r="D337" s="1"/>
      <c r="E337" s="1"/>
      <c r="F337" s="1"/>
      <c r="G337" s="1"/>
      <c r="H337" s="1"/>
      <c r="I337" s="1"/>
      <c r="J337" s="1"/>
      <c r="K337" s="1"/>
      <c r="L337" s="1"/>
      <c r="M337" s="1"/>
      <c r="N337" s="1"/>
      <c r="O337" s="1"/>
      <c r="P337" s="1"/>
      <c r="Q337" s="1"/>
      <c r="R337" s="1"/>
      <c r="S337" s="1"/>
      <c r="T337" s="1"/>
      <c r="U337" s="1"/>
      <c r="V337" s="1"/>
      <c r="W337" s="1"/>
    </row>
    <row r="338" spans="3:23" x14ac:dyDescent="0.25">
      <c r="C338" s="1"/>
      <c r="D338" s="1"/>
      <c r="E338" s="1"/>
      <c r="F338" s="1"/>
      <c r="G338" s="1"/>
      <c r="H338" s="1"/>
      <c r="I338" s="1"/>
      <c r="J338" s="1"/>
      <c r="K338" s="1"/>
      <c r="L338" s="1"/>
      <c r="M338" s="1"/>
      <c r="N338" s="1"/>
      <c r="O338" s="1"/>
      <c r="P338" s="1"/>
      <c r="Q338" s="1"/>
      <c r="R338" s="1"/>
      <c r="S338" s="1"/>
      <c r="T338" s="1"/>
      <c r="U338" s="1"/>
      <c r="V338" s="1"/>
      <c r="W338" s="1"/>
    </row>
    <row r="339" spans="3:23" x14ac:dyDescent="0.25">
      <c r="C339" s="1"/>
      <c r="D339" s="1"/>
      <c r="E339" s="1"/>
      <c r="F339" s="1"/>
      <c r="G339" s="1"/>
      <c r="H339" s="1"/>
      <c r="I339" s="1"/>
      <c r="J339" s="1"/>
      <c r="K339" s="1"/>
      <c r="L339" s="1"/>
      <c r="M339" s="1"/>
      <c r="N339" s="1"/>
      <c r="O339" s="1"/>
      <c r="P339" s="1"/>
      <c r="Q339" s="1"/>
      <c r="R339" s="1"/>
      <c r="S339" s="1"/>
      <c r="T339" s="1"/>
      <c r="U339" s="1"/>
      <c r="V339" s="1"/>
      <c r="W339" s="1"/>
    </row>
    <row r="340" spans="3:23" x14ac:dyDescent="0.25">
      <c r="C340" s="1"/>
      <c r="D340" s="1"/>
      <c r="E340" s="1"/>
      <c r="F340" s="1"/>
      <c r="G340" s="1"/>
      <c r="H340" s="1"/>
      <c r="I340" s="1"/>
      <c r="J340" s="1"/>
      <c r="K340" s="1"/>
      <c r="L340" s="1"/>
      <c r="M340" s="1"/>
      <c r="N340" s="1"/>
      <c r="O340" s="1"/>
      <c r="P340" s="1"/>
      <c r="Q340" s="1"/>
      <c r="R340" s="1"/>
      <c r="S340" s="1"/>
      <c r="T340" s="1"/>
      <c r="U340" s="1"/>
      <c r="V340" s="1"/>
      <c r="W340" s="1"/>
    </row>
    <row r="341" spans="3:23" x14ac:dyDescent="0.25">
      <c r="C341" s="1"/>
      <c r="D341" s="1"/>
      <c r="E341" s="1"/>
      <c r="F341" s="1"/>
      <c r="G341" s="1"/>
      <c r="H341" s="1"/>
      <c r="I341" s="1"/>
      <c r="J341" s="1"/>
      <c r="K341" s="1"/>
      <c r="L341" s="1"/>
      <c r="M341" s="1"/>
      <c r="N341" s="1"/>
      <c r="O341" s="1"/>
      <c r="P341" s="1"/>
      <c r="Q341" s="1"/>
      <c r="R341" s="1"/>
      <c r="S341" s="1"/>
      <c r="T341" s="1"/>
      <c r="U341" s="1"/>
      <c r="V341" s="1"/>
      <c r="W341" s="1"/>
    </row>
    <row r="342" spans="3:23" x14ac:dyDescent="0.25">
      <c r="C342" s="1"/>
      <c r="D342" s="1"/>
      <c r="E342" s="1"/>
      <c r="F342" s="1"/>
      <c r="G342" s="1"/>
      <c r="H342" s="1"/>
      <c r="I342" s="1"/>
      <c r="J342" s="1"/>
      <c r="K342" s="1"/>
      <c r="L342" s="1"/>
      <c r="M342" s="1"/>
      <c r="N342" s="1"/>
      <c r="O342" s="1"/>
      <c r="P342" s="1"/>
      <c r="Q342" s="1"/>
      <c r="R342" s="1"/>
      <c r="S342" s="1"/>
      <c r="T342" s="1"/>
      <c r="U342" s="1"/>
      <c r="V342" s="1"/>
      <c r="W342" s="1"/>
    </row>
    <row r="343" spans="3:23" x14ac:dyDescent="0.25">
      <c r="C343" s="1"/>
      <c r="D343" s="1"/>
      <c r="E343" s="1"/>
      <c r="F343" s="1"/>
      <c r="G343" s="1"/>
      <c r="H343" s="1"/>
      <c r="I343" s="1"/>
      <c r="J343" s="1"/>
      <c r="K343" s="1"/>
      <c r="L343" s="1"/>
      <c r="M343" s="1"/>
      <c r="N343" s="1"/>
      <c r="O343" s="1"/>
      <c r="P343" s="1"/>
      <c r="Q343" s="1"/>
      <c r="R343" s="1"/>
      <c r="S343" s="1"/>
      <c r="T343" s="1"/>
      <c r="U343" s="1"/>
      <c r="V343" s="1"/>
      <c r="W343" s="1"/>
    </row>
    <row r="344" spans="3:23" x14ac:dyDescent="0.25">
      <c r="C344" s="1"/>
      <c r="D344" s="1"/>
      <c r="E344" s="1"/>
      <c r="F344" s="1"/>
      <c r="G344" s="1"/>
      <c r="H344" s="1"/>
      <c r="I344" s="1"/>
      <c r="J344" s="1"/>
      <c r="K344" s="1"/>
      <c r="L344" s="1"/>
      <c r="M344" s="1"/>
      <c r="N344" s="1"/>
      <c r="O344" s="1"/>
      <c r="P344" s="1"/>
      <c r="Q344" s="1"/>
      <c r="R344" s="1"/>
      <c r="S344" s="1"/>
      <c r="T344" s="1"/>
      <c r="U344" s="1"/>
      <c r="V344" s="1"/>
      <c r="W344" s="1"/>
    </row>
    <row r="345" spans="3:23" x14ac:dyDescent="0.25">
      <c r="C345" s="1"/>
      <c r="D345" s="1"/>
      <c r="E345" s="1"/>
      <c r="F345" s="1"/>
      <c r="G345" s="1"/>
      <c r="H345" s="1"/>
      <c r="I345" s="1"/>
      <c r="J345" s="1"/>
      <c r="K345" s="1"/>
      <c r="L345" s="1"/>
      <c r="M345" s="1"/>
      <c r="N345" s="1"/>
      <c r="O345" s="1"/>
      <c r="P345" s="1"/>
      <c r="Q345" s="1"/>
      <c r="R345" s="1"/>
      <c r="S345" s="1"/>
      <c r="T345" s="1"/>
      <c r="U345" s="1"/>
      <c r="V345" s="1"/>
      <c r="W345" s="1"/>
    </row>
    <row r="346" spans="3:23" x14ac:dyDescent="0.25">
      <c r="C346" s="1"/>
      <c r="D346" s="1"/>
      <c r="E346" s="1"/>
      <c r="F346" s="1"/>
      <c r="G346" s="1"/>
      <c r="H346" s="1"/>
      <c r="I346" s="1"/>
      <c r="J346" s="1"/>
      <c r="K346" s="1"/>
      <c r="L346" s="1"/>
      <c r="M346" s="1"/>
      <c r="N346" s="1"/>
      <c r="O346" s="1"/>
      <c r="P346" s="1"/>
      <c r="Q346" s="1"/>
      <c r="R346" s="1"/>
      <c r="S346" s="1"/>
      <c r="T346" s="1"/>
      <c r="U346" s="1"/>
      <c r="V346" s="1"/>
      <c r="W346" s="1"/>
    </row>
    <row r="347" spans="3:23" x14ac:dyDescent="0.25">
      <c r="C347" s="1"/>
      <c r="D347" s="1"/>
      <c r="E347" s="1"/>
      <c r="F347" s="1"/>
      <c r="G347" s="1"/>
      <c r="H347" s="1"/>
      <c r="I347" s="1"/>
      <c r="J347" s="1"/>
      <c r="K347" s="1"/>
      <c r="L347" s="1"/>
      <c r="M347" s="1"/>
      <c r="N347" s="1"/>
      <c r="O347" s="1"/>
      <c r="P347" s="1"/>
      <c r="Q347" s="1"/>
      <c r="R347" s="1"/>
      <c r="S347" s="1"/>
      <c r="T347" s="1"/>
      <c r="U347" s="1"/>
      <c r="V347" s="1"/>
      <c r="W347" s="1"/>
    </row>
    <row r="348" spans="3:23" x14ac:dyDescent="0.25">
      <c r="C348" s="1"/>
      <c r="D348" s="1"/>
      <c r="E348" s="1"/>
      <c r="F348" s="1"/>
      <c r="G348" s="1"/>
      <c r="H348" s="1"/>
      <c r="I348" s="1"/>
      <c r="J348" s="1"/>
      <c r="K348" s="1"/>
      <c r="L348" s="1"/>
      <c r="M348" s="1"/>
      <c r="N348" s="1"/>
      <c r="O348" s="1"/>
      <c r="P348" s="1"/>
      <c r="Q348" s="1"/>
      <c r="R348" s="1"/>
      <c r="S348" s="1"/>
      <c r="T348" s="1"/>
      <c r="U348" s="1"/>
      <c r="V348" s="1"/>
      <c r="W348" s="1"/>
    </row>
    <row r="349" spans="3:23" x14ac:dyDescent="0.25">
      <c r="C349" s="1"/>
      <c r="D349" s="1"/>
      <c r="E349" s="1"/>
      <c r="F349" s="1"/>
      <c r="G349" s="1"/>
      <c r="H349" s="1"/>
      <c r="I349" s="1"/>
      <c r="J349" s="1"/>
      <c r="K349" s="1"/>
      <c r="L349" s="1"/>
      <c r="M349" s="1"/>
      <c r="N349" s="1"/>
      <c r="O349" s="1"/>
      <c r="P349" s="1"/>
      <c r="Q349" s="1"/>
      <c r="R349" s="1"/>
      <c r="S349" s="1"/>
      <c r="T349" s="1"/>
      <c r="U349" s="1"/>
      <c r="V349" s="1"/>
      <c r="W349" s="1"/>
    </row>
  </sheetData>
  <autoFilter ref="A10:AA66">
    <filterColumn colId="2" showButton="0"/>
    <filterColumn colId="3" showButton="0"/>
    <filterColumn colId="4" showButton="0"/>
    <filterColumn colId="5" showButton="0"/>
  </autoFilter>
  <mergeCells count="20">
    <mergeCell ref="K7:V7"/>
    <mergeCell ref="U8:V8"/>
    <mergeCell ref="B1:X1"/>
    <mergeCell ref="C2:X2"/>
    <mergeCell ref="A4:B4"/>
    <mergeCell ref="A5:B5"/>
    <mergeCell ref="A7:A9"/>
    <mergeCell ref="B7:B9"/>
    <mergeCell ref="C7:G9"/>
    <mergeCell ref="H7:H9"/>
    <mergeCell ref="I7:I9"/>
    <mergeCell ref="J7:J9"/>
    <mergeCell ref="W7:W9"/>
    <mergeCell ref="X7:X9"/>
    <mergeCell ref="K8:L8"/>
    <mergeCell ref="M8:N8"/>
    <mergeCell ref="O8:P8"/>
    <mergeCell ref="Q8:R8"/>
    <mergeCell ref="S8:T8"/>
    <mergeCell ref="C10:G10"/>
  </mergeCells>
  <pageMargins left="0.15" right="0.19" top="0.47" bottom="0.14000000000000001" header="0.18" footer="0.3"/>
  <pageSetup paperSize="5" scale="50" orientation="landscape"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350"/>
  <sheetViews>
    <sheetView view="pageBreakPreview" topLeftCell="A4" zoomScale="80" zoomScaleNormal="71" zoomScaleSheetLayoutView="80" workbookViewId="0">
      <pane ySplit="6" topLeftCell="A10" activePane="bottomLeft" state="frozen"/>
      <selection activeCell="A4" sqref="A4"/>
      <selection pane="bottomLeft" activeCell="O38" sqref="O38"/>
    </sheetView>
  </sheetViews>
  <sheetFormatPr defaultRowHeight="15" x14ac:dyDescent="0.25"/>
  <cols>
    <col min="1" max="2" width="17.42578125" customWidth="1"/>
    <col min="3" max="3" width="2.85546875" customWidth="1"/>
    <col min="4" max="5" width="4" customWidth="1"/>
    <col min="6" max="6" width="5" customWidth="1"/>
    <col min="7" max="7" width="4" customWidth="1"/>
    <col min="8" max="8" width="23" customWidth="1"/>
    <col min="9" max="9" width="18.5703125" customWidth="1"/>
    <col min="10" max="10" width="15.5703125" customWidth="1"/>
    <col min="11" max="11" width="13.5703125" customWidth="1"/>
    <col min="12" max="12" width="24.5703125" customWidth="1"/>
    <col min="13" max="13" width="13.7109375" customWidth="1"/>
    <col min="14" max="14" width="23.5703125" customWidth="1"/>
    <col min="15" max="15" width="13.7109375" customWidth="1"/>
    <col min="16" max="16" width="24" customWidth="1"/>
    <col min="17" max="17" width="13.7109375" customWidth="1"/>
    <col min="18" max="18" width="22.7109375" customWidth="1"/>
    <col min="19" max="19" width="13.5703125" customWidth="1"/>
    <col min="20" max="20" width="22.85546875" customWidth="1"/>
    <col min="21" max="21" width="13.7109375" customWidth="1"/>
    <col min="22" max="22" width="26.5703125" customWidth="1"/>
    <col min="23" max="23" width="16.5703125" customWidth="1"/>
    <col min="24" max="24" width="10" customWidth="1"/>
  </cols>
  <sheetData>
    <row r="1" spans="1:27" ht="75" customHeight="1" x14ac:dyDescent="0.25">
      <c r="B1" s="349" t="s">
        <v>32</v>
      </c>
      <c r="C1" s="349"/>
      <c r="D1" s="349"/>
      <c r="E1" s="349"/>
      <c r="F1" s="349"/>
      <c r="G1" s="349"/>
      <c r="H1" s="349"/>
      <c r="I1" s="349"/>
      <c r="J1" s="349"/>
      <c r="K1" s="349"/>
      <c r="L1" s="349"/>
      <c r="M1" s="349"/>
      <c r="N1" s="349"/>
      <c r="O1" s="349"/>
      <c r="P1" s="349"/>
      <c r="Q1" s="349"/>
      <c r="R1" s="349"/>
      <c r="S1" s="349"/>
      <c r="T1" s="349"/>
      <c r="U1" s="349"/>
      <c r="V1" s="349"/>
      <c r="W1" s="349"/>
      <c r="X1" s="349"/>
    </row>
    <row r="2" spans="1:27" x14ac:dyDescent="0.25">
      <c r="C2" s="350"/>
      <c r="D2" s="350"/>
      <c r="E2" s="350"/>
      <c r="F2" s="350"/>
      <c r="G2" s="350"/>
      <c r="H2" s="350"/>
      <c r="I2" s="350"/>
      <c r="J2" s="350"/>
      <c r="K2" s="350"/>
      <c r="L2" s="350"/>
      <c r="M2" s="350"/>
      <c r="N2" s="350"/>
      <c r="O2" s="350"/>
      <c r="P2" s="350"/>
      <c r="Q2" s="350"/>
      <c r="R2" s="350"/>
      <c r="S2" s="350"/>
      <c r="T2" s="350"/>
      <c r="U2" s="350"/>
      <c r="V2" s="350"/>
      <c r="W2" s="350"/>
      <c r="X2" s="350"/>
    </row>
    <row r="3" spans="1:27" x14ac:dyDescent="0.25">
      <c r="C3" s="1"/>
      <c r="D3" s="1"/>
      <c r="E3" s="1"/>
      <c r="F3" s="1"/>
      <c r="G3" s="1"/>
      <c r="H3" s="1"/>
      <c r="I3" s="1"/>
      <c r="J3" s="1"/>
      <c r="K3" s="1"/>
      <c r="L3" s="1"/>
      <c r="M3" s="1"/>
      <c r="N3" s="1"/>
      <c r="O3" s="1"/>
      <c r="P3" s="1"/>
      <c r="Q3" s="1"/>
      <c r="R3" s="1"/>
      <c r="S3" s="1"/>
      <c r="T3" s="1"/>
      <c r="U3" s="1"/>
      <c r="V3" s="1"/>
      <c r="W3" s="1"/>
    </row>
    <row r="4" spans="1:27" ht="15.75" x14ac:dyDescent="0.25">
      <c r="A4" s="351" t="s">
        <v>0</v>
      </c>
      <c r="B4" s="351"/>
      <c r="C4" s="6" t="s">
        <v>75</v>
      </c>
      <c r="D4" s="6"/>
      <c r="E4" s="6"/>
      <c r="F4" s="6"/>
      <c r="G4" s="6"/>
      <c r="H4" s="6"/>
      <c r="I4" s="6"/>
      <c r="J4" s="1"/>
      <c r="K4" s="1"/>
      <c r="L4" s="1"/>
      <c r="M4" s="1"/>
      <c r="N4" s="1"/>
      <c r="O4" s="1"/>
      <c r="P4" s="1"/>
      <c r="Q4" s="1"/>
      <c r="R4" s="1"/>
      <c r="S4" s="1"/>
      <c r="T4" s="1"/>
      <c r="U4" s="1"/>
      <c r="V4" s="1"/>
      <c r="W4" s="1"/>
    </row>
    <row r="5" spans="1:27" ht="15.75" x14ac:dyDescent="0.25">
      <c r="A5" s="351" t="s">
        <v>1</v>
      </c>
      <c r="B5" s="351"/>
      <c r="C5" s="6" t="s">
        <v>75</v>
      </c>
      <c r="D5" s="6"/>
      <c r="E5" s="6"/>
      <c r="F5" s="6"/>
      <c r="G5" s="6"/>
      <c r="H5" s="6"/>
      <c r="I5" s="6"/>
      <c r="J5" s="1"/>
      <c r="K5" s="1"/>
      <c r="L5" s="1"/>
      <c r="M5" s="1"/>
      <c r="N5" s="1"/>
      <c r="O5" s="1"/>
      <c r="P5" s="1"/>
      <c r="Q5" s="1"/>
      <c r="R5" s="1"/>
      <c r="S5" s="1"/>
      <c r="T5" s="1"/>
      <c r="U5" s="1"/>
      <c r="V5" s="1"/>
      <c r="W5" s="1"/>
    </row>
    <row r="6" spans="1:27" x14ac:dyDescent="0.25">
      <c r="C6" s="1"/>
      <c r="D6" s="1"/>
      <c r="E6" s="1"/>
      <c r="F6" s="1"/>
      <c r="G6" s="1"/>
      <c r="H6" s="1"/>
      <c r="I6" s="1"/>
      <c r="J6" s="1"/>
      <c r="K6" s="1"/>
      <c r="L6" s="1"/>
      <c r="M6" s="1"/>
      <c r="N6" s="1"/>
      <c r="O6" s="1"/>
      <c r="P6" s="1"/>
      <c r="Q6" s="1"/>
      <c r="R6" s="1"/>
      <c r="S6" s="1"/>
      <c r="T6" s="1"/>
      <c r="U6" s="1"/>
      <c r="V6" s="1"/>
      <c r="W6" s="1"/>
    </row>
    <row r="7" spans="1:27" ht="70.5" customHeight="1" x14ac:dyDescent="0.25">
      <c r="A7" s="344" t="s">
        <v>25</v>
      </c>
      <c r="B7" s="344" t="s">
        <v>26</v>
      </c>
      <c r="C7" s="344" t="s">
        <v>27</v>
      </c>
      <c r="D7" s="344"/>
      <c r="E7" s="344"/>
      <c r="F7" s="344"/>
      <c r="G7" s="344"/>
      <c r="H7" s="344" t="s">
        <v>76</v>
      </c>
      <c r="I7" s="344" t="s">
        <v>77</v>
      </c>
      <c r="J7" s="344" t="s">
        <v>28</v>
      </c>
      <c r="K7" s="346" t="s">
        <v>29</v>
      </c>
      <c r="L7" s="347"/>
      <c r="M7" s="347"/>
      <c r="N7" s="347"/>
      <c r="O7" s="347"/>
      <c r="P7" s="347"/>
      <c r="Q7" s="347"/>
      <c r="R7" s="347"/>
      <c r="S7" s="347"/>
      <c r="T7" s="347"/>
      <c r="U7" s="347"/>
      <c r="V7" s="348"/>
      <c r="W7" s="344" t="s">
        <v>31</v>
      </c>
      <c r="X7" s="344" t="s">
        <v>30</v>
      </c>
      <c r="Y7" s="1"/>
      <c r="Z7" s="1"/>
      <c r="AA7" s="1"/>
    </row>
    <row r="8" spans="1:27" ht="42.75" customHeight="1" x14ac:dyDescent="0.25">
      <c r="A8" s="344"/>
      <c r="B8" s="344"/>
      <c r="C8" s="344"/>
      <c r="D8" s="344"/>
      <c r="E8" s="344"/>
      <c r="F8" s="344"/>
      <c r="G8" s="344"/>
      <c r="H8" s="344"/>
      <c r="I8" s="344"/>
      <c r="J8" s="344"/>
      <c r="K8" s="344" t="s">
        <v>19</v>
      </c>
      <c r="L8" s="344"/>
      <c r="M8" s="344" t="s">
        <v>20</v>
      </c>
      <c r="N8" s="344"/>
      <c r="O8" s="344" t="s">
        <v>21</v>
      </c>
      <c r="P8" s="344"/>
      <c r="Q8" s="344" t="s">
        <v>22</v>
      </c>
      <c r="R8" s="344"/>
      <c r="S8" s="344" t="s">
        <v>23</v>
      </c>
      <c r="T8" s="344"/>
      <c r="U8" s="346" t="s">
        <v>24</v>
      </c>
      <c r="V8" s="348"/>
      <c r="W8" s="344"/>
      <c r="X8" s="344"/>
      <c r="Y8" s="1"/>
      <c r="Z8" s="1"/>
      <c r="AA8" s="1"/>
    </row>
    <row r="9" spans="1:27" ht="36.75" customHeight="1" x14ac:dyDescent="0.25">
      <c r="A9" s="344"/>
      <c r="B9" s="344"/>
      <c r="C9" s="344"/>
      <c r="D9" s="344"/>
      <c r="E9" s="344"/>
      <c r="F9" s="344"/>
      <c r="G9" s="344"/>
      <c r="H9" s="344"/>
      <c r="I9" s="344"/>
      <c r="J9" s="344"/>
      <c r="K9" s="149" t="s">
        <v>17</v>
      </c>
      <c r="L9" s="149" t="s">
        <v>18</v>
      </c>
      <c r="M9" s="149" t="s">
        <v>17</v>
      </c>
      <c r="N9" s="149" t="s">
        <v>18</v>
      </c>
      <c r="O9" s="149" t="s">
        <v>17</v>
      </c>
      <c r="P9" s="149" t="s">
        <v>18</v>
      </c>
      <c r="Q9" s="149" t="s">
        <v>2</v>
      </c>
      <c r="R9" s="149" t="s">
        <v>18</v>
      </c>
      <c r="S9" s="149" t="s">
        <v>2</v>
      </c>
      <c r="T9" s="149" t="s">
        <v>18</v>
      </c>
      <c r="U9" s="149" t="s">
        <v>2</v>
      </c>
      <c r="V9" s="149" t="s">
        <v>18</v>
      </c>
      <c r="W9" s="344"/>
      <c r="X9" s="344"/>
      <c r="Y9" s="1"/>
      <c r="Z9" s="1"/>
      <c r="AA9" s="1"/>
    </row>
    <row r="10" spans="1:27" ht="39.75" customHeight="1" x14ac:dyDescent="0.25">
      <c r="A10" s="150" t="s">
        <v>3</v>
      </c>
      <c r="B10" s="150" t="s">
        <v>4</v>
      </c>
      <c r="C10" s="345" t="s">
        <v>64</v>
      </c>
      <c r="D10" s="344"/>
      <c r="E10" s="344"/>
      <c r="F10" s="344"/>
      <c r="G10" s="344"/>
      <c r="H10" s="150" t="s">
        <v>65</v>
      </c>
      <c r="I10" s="150" t="s">
        <v>5</v>
      </c>
      <c r="J10" s="150" t="s">
        <v>6</v>
      </c>
      <c r="K10" s="150" t="s">
        <v>7</v>
      </c>
      <c r="L10" s="150" t="s">
        <v>8</v>
      </c>
      <c r="M10" s="150" t="s">
        <v>9</v>
      </c>
      <c r="N10" s="150" t="s">
        <v>10</v>
      </c>
      <c r="O10" s="150" t="s">
        <v>11</v>
      </c>
      <c r="P10" s="150" t="s">
        <v>12</v>
      </c>
      <c r="Q10" s="150" t="s">
        <v>13</v>
      </c>
      <c r="R10" s="150" t="s">
        <v>66</v>
      </c>
      <c r="S10" s="150" t="s">
        <v>67</v>
      </c>
      <c r="T10" s="150" t="s">
        <v>68</v>
      </c>
      <c r="U10" s="150" t="s">
        <v>69</v>
      </c>
      <c r="V10" s="150" t="s">
        <v>70</v>
      </c>
      <c r="W10" s="150" t="s">
        <v>71</v>
      </c>
      <c r="X10" s="150" t="s">
        <v>230</v>
      </c>
      <c r="Y10" s="1"/>
      <c r="Z10" s="1"/>
      <c r="AA10" s="1"/>
    </row>
    <row r="11" spans="1:27" s="4" customFormat="1" ht="126" customHeight="1" x14ac:dyDescent="0.25">
      <c r="A11" s="245" t="s">
        <v>195</v>
      </c>
      <c r="B11" s="246"/>
      <c r="C11" s="247" t="s">
        <v>33</v>
      </c>
      <c r="D11" s="247" t="s">
        <v>33</v>
      </c>
      <c r="E11" s="247" t="s">
        <v>33</v>
      </c>
      <c r="F11" s="247" t="s">
        <v>33</v>
      </c>
      <c r="G11" s="248" t="s">
        <v>33</v>
      </c>
      <c r="H11" s="249"/>
      <c r="I11" s="250" t="s">
        <v>193</v>
      </c>
      <c r="J11" s="258" t="s">
        <v>231</v>
      </c>
      <c r="K11" s="251">
        <v>0.6</v>
      </c>
      <c r="L11" s="260">
        <f>SUM(L13+L39+L45+L56+L61)</f>
        <v>25164375788</v>
      </c>
      <c r="M11" s="251">
        <v>0.7</v>
      </c>
      <c r="N11" s="260">
        <f>SUM(N13+N39+N45+N56+N61)</f>
        <v>26172945788</v>
      </c>
      <c r="O11" s="251">
        <v>0.8</v>
      </c>
      <c r="P11" s="260">
        <f>SUM(P13+P39+P45+P56+P61)</f>
        <v>27219363294</v>
      </c>
      <c r="Q11" s="251">
        <v>0.9</v>
      </c>
      <c r="R11" s="260">
        <f>SUM(R13+R39+R45+R56+R61)</f>
        <v>28339030026</v>
      </c>
      <c r="S11" s="251">
        <v>1</v>
      </c>
      <c r="T11" s="260">
        <f>SUM(T13+T39+T45+T56+T61)</f>
        <v>29537073429</v>
      </c>
      <c r="U11" s="251">
        <v>1</v>
      </c>
      <c r="V11" s="259">
        <f>SUM(L11+N11+P11+R11+T11)</f>
        <v>136432788325</v>
      </c>
      <c r="W11" s="250" t="s">
        <v>81</v>
      </c>
      <c r="X11" s="250" t="s">
        <v>81</v>
      </c>
      <c r="Y11" s="5"/>
      <c r="Z11" s="5"/>
      <c r="AA11" s="5"/>
    </row>
    <row r="12" spans="1:27" ht="199.5" customHeight="1" x14ac:dyDescent="0.25">
      <c r="A12" s="17"/>
      <c r="B12" s="27" t="s">
        <v>214</v>
      </c>
      <c r="C12" s="18"/>
      <c r="D12" s="18"/>
      <c r="E12" s="18"/>
      <c r="F12" s="18"/>
      <c r="G12" s="19"/>
      <c r="H12" s="21"/>
      <c r="I12" s="59" t="s">
        <v>215</v>
      </c>
      <c r="J12" s="129" t="s">
        <v>216</v>
      </c>
      <c r="K12" s="210">
        <v>65</v>
      </c>
      <c r="L12" s="129"/>
      <c r="M12" s="138">
        <v>66</v>
      </c>
      <c r="N12" s="129"/>
      <c r="O12" s="129">
        <v>67</v>
      </c>
      <c r="P12" s="129"/>
      <c r="Q12" s="129">
        <v>68</v>
      </c>
      <c r="R12" s="129"/>
      <c r="S12" s="129">
        <v>70</v>
      </c>
      <c r="T12" s="129"/>
      <c r="U12" s="129"/>
      <c r="V12" s="21"/>
      <c r="W12" s="27" t="s">
        <v>81</v>
      </c>
      <c r="X12" s="59" t="s">
        <v>81</v>
      </c>
      <c r="Y12" s="1"/>
      <c r="Z12" s="1"/>
      <c r="AA12" s="1"/>
    </row>
    <row r="13" spans="1:27" ht="119.25" customHeight="1" x14ac:dyDescent="0.25">
      <c r="A13" s="151"/>
      <c r="B13" s="151"/>
      <c r="C13" s="152">
        <v>1</v>
      </c>
      <c r="D13" s="152" t="s">
        <v>49</v>
      </c>
      <c r="E13" s="152" t="s">
        <v>14</v>
      </c>
      <c r="F13" s="153"/>
      <c r="G13" s="153"/>
      <c r="H13" s="154" t="s">
        <v>264</v>
      </c>
      <c r="I13" s="154" t="s">
        <v>217</v>
      </c>
      <c r="J13" s="155" t="s">
        <v>218</v>
      </c>
      <c r="K13" s="156" t="s">
        <v>268</v>
      </c>
      <c r="L13" s="157">
        <f>L14+L17+L20+L23+L30+L33</f>
        <v>9339251520</v>
      </c>
      <c r="M13" s="158" t="s">
        <v>269</v>
      </c>
      <c r="N13" s="157">
        <f>N14+N17+N20+N23+N30+N33</f>
        <v>10025751520</v>
      </c>
      <c r="O13" s="156" t="s">
        <v>227</v>
      </c>
      <c r="P13" s="157">
        <f>P14+P17+P20+P23+P30+P33</f>
        <v>10727554126</v>
      </c>
      <c r="Q13" s="156" t="s">
        <v>228</v>
      </c>
      <c r="R13" s="157">
        <f>R14+R17+R20+R23+R30+R33</f>
        <v>11478482915</v>
      </c>
      <c r="S13" s="156" t="s">
        <v>229</v>
      </c>
      <c r="T13" s="157">
        <f>T14+T17+T20+T23+T30+T33</f>
        <v>12281976719</v>
      </c>
      <c r="U13" s="156" t="s">
        <v>229</v>
      </c>
      <c r="V13" s="157">
        <f>SUM(L13+N13+P13+R13+T13)</f>
        <v>53853016800</v>
      </c>
      <c r="W13" s="154" t="s">
        <v>81</v>
      </c>
      <c r="X13" s="154" t="s">
        <v>81</v>
      </c>
      <c r="Y13" s="1"/>
      <c r="Z13" s="1"/>
      <c r="AA13" s="1"/>
    </row>
    <row r="14" spans="1:27" s="170" customFormat="1" ht="119.25" customHeight="1" x14ac:dyDescent="0.25">
      <c r="A14" s="163"/>
      <c r="B14" s="163"/>
      <c r="C14" s="164">
        <v>1</v>
      </c>
      <c r="D14" s="164" t="s">
        <v>49</v>
      </c>
      <c r="E14" s="164" t="s">
        <v>14</v>
      </c>
      <c r="F14" s="164" t="s">
        <v>15</v>
      </c>
      <c r="G14" s="165"/>
      <c r="H14" s="166" t="s">
        <v>34</v>
      </c>
      <c r="I14" s="166" t="s">
        <v>219</v>
      </c>
      <c r="J14" s="225">
        <v>0.87139999999999995</v>
      </c>
      <c r="K14" s="224">
        <v>0.9</v>
      </c>
      <c r="L14" s="167">
        <f t="shared" ref="L14:T14" si="0">SUM(L15:L16)</f>
        <v>120000000</v>
      </c>
      <c r="M14" s="224">
        <v>0.9</v>
      </c>
      <c r="N14" s="167">
        <f t="shared" si="0"/>
        <v>60000000</v>
      </c>
      <c r="O14" s="224">
        <v>0.9</v>
      </c>
      <c r="P14" s="167">
        <f t="shared" si="0"/>
        <v>60000000</v>
      </c>
      <c r="Q14" s="224">
        <v>0.9</v>
      </c>
      <c r="R14" s="167">
        <f t="shared" si="0"/>
        <v>65000000</v>
      </c>
      <c r="S14" s="224">
        <v>0.9</v>
      </c>
      <c r="T14" s="167">
        <f t="shared" si="0"/>
        <v>75000000</v>
      </c>
      <c r="U14" s="224">
        <v>0.9</v>
      </c>
      <c r="V14" s="168">
        <f>SUM(L14+N14+P14+R14+T14)</f>
        <v>380000000</v>
      </c>
      <c r="W14" s="166" t="s">
        <v>244</v>
      </c>
      <c r="X14" s="166" t="s">
        <v>81</v>
      </c>
      <c r="Y14" s="169"/>
      <c r="Z14" s="169"/>
      <c r="AA14" s="169"/>
    </row>
    <row r="15" spans="1:27" s="148" customFormat="1" ht="89.25" customHeight="1" x14ac:dyDescent="0.25">
      <c r="A15" s="78"/>
      <c r="B15" s="78"/>
      <c r="C15" s="67">
        <v>1</v>
      </c>
      <c r="D15" s="67" t="s">
        <v>49</v>
      </c>
      <c r="E15" s="67" t="s">
        <v>14</v>
      </c>
      <c r="F15" s="67" t="s">
        <v>15</v>
      </c>
      <c r="G15" s="67" t="s">
        <v>14</v>
      </c>
      <c r="H15" s="65" t="s">
        <v>72</v>
      </c>
      <c r="I15" s="65" t="s">
        <v>16</v>
      </c>
      <c r="J15" s="66" t="s">
        <v>36</v>
      </c>
      <c r="K15" s="146">
        <v>5</v>
      </c>
      <c r="L15" s="146">
        <v>60000000</v>
      </c>
      <c r="M15" s="146">
        <v>5</v>
      </c>
      <c r="N15" s="146">
        <v>30000000</v>
      </c>
      <c r="O15" s="146">
        <v>5</v>
      </c>
      <c r="P15" s="146">
        <v>30000000</v>
      </c>
      <c r="Q15" s="146">
        <v>5</v>
      </c>
      <c r="R15" s="146">
        <v>35000000</v>
      </c>
      <c r="S15" s="146">
        <v>5</v>
      </c>
      <c r="T15" s="146">
        <v>40000000</v>
      </c>
      <c r="U15" s="184">
        <f t="shared" ref="U15:U16" si="1">SUM(K15+M15+O15+Q15+S15)</f>
        <v>25</v>
      </c>
      <c r="V15" s="146">
        <f>SUM(L15+N15+P15+R15+T15)</f>
        <v>195000000</v>
      </c>
      <c r="W15" s="65" t="s">
        <v>245</v>
      </c>
      <c r="X15" s="65" t="s">
        <v>81</v>
      </c>
      <c r="Y15" s="147"/>
      <c r="Z15" s="147"/>
      <c r="AA15" s="147"/>
    </row>
    <row r="16" spans="1:27" s="148" customFormat="1" ht="84.75" customHeight="1" x14ac:dyDescent="0.25">
      <c r="A16" s="78"/>
      <c r="B16" s="78"/>
      <c r="C16" s="67">
        <v>1</v>
      </c>
      <c r="D16" s="67" t="s">
        <v>49</v>
      </c>
      <c r="E16" s="67" t="s">
        <v>14</v>
      </c>
      <c r="F16" s="67" t="s">
        <v>15</v>
      </c>
      <c r="G16" s="67" t="s">
        <v>39</v>
      </c>
      <c r="H16" s="65" t="s">
        <v>35</v>
      </c>
      <c r="I16" s="65" t="s">
        <v>277</v>
      </c>
      <c r="J16" s="66" t="s">
        <v>278</v>
      </c>
      <c r="K16" s="146">
        <v>5</v>
      </c>
      <c r="L16" s="146">
        <v>60000000</v>
      </c>
      <c r="M16" s="146">
        <v>5</v>
      </c>
      <c r="N16" s="146">
        <v>30000000</v>
      </c>
      <c r="O16" s="146">
        <v>5</v>
      </c>
      <c r="P16" s="146">
        <v>30000000</v>
      </c>
      <c r="Q16" s="146">
        <v>5</v>
      </c>
      <c r="R16" s="146">
        <v>30000000</v>
      </c>
      <c r="S16" s="146">
        <v>5</v>
      </c>
      <c r="T16" s="146">
        <v>35000000</v>
      </c>
      <c r="U16" s="184">
        <f t="shared" si="1"/>
        <v>25</v>
      </c>
      <c r="V16" s="146">
        <f>SUM(L16+N16+P16+R16+T16)</f>
        <v>185000000</v>
      </c>
      <c r="W16" s="65"/>
      <c r="X16" s="65"/>
      <c r="Y16" s="147"/>
      <c r="Z16" s="147"/>
      <c r="AA16" s="147"/>
    </row>
    <row r="17" spans="1:27" s="173" customFormat="1" ht="89.25" customHeight="1" x14ac:dyDescent="0.25">
      <c r="A17" s="163"/>
      <c r="B17" s="163"/>
      <c r="C17" s="164">
        <v>1</v>
      </c>
      <c r="D17" s="164" t="s">
        <v>49</v>
      </c>
      <c r="E17" s="164" t="s">
        <v>14</v>
      </c>
      <c r="F17" s="164" t="s">
        <v>37</v>
      </c>
      <c r="G17" s="164"/>
      <c r="H17" s="166" t="s">
        <v>44</v>
      </c>
      <c r="I17" s="166" t="s">
        <v>53</v>
      </c>
      <c r="J17" s="225">
        <v>0.70350000000000001</v>
      </c>
      <c r="K17" s="224">
        <v>0.8</v>
      </c>
      <c r="L17" s="171">
        <f t="shared" ref="L17:T17" si="2">SUM(L18:L19)</f>
        <v>6184655680</v>
      </c>
      <c r="M17" s="224">
        <v>0.82</v>
      </c>
      <c r="N17" s="171">
        <f t="shared" si="2"/>
        <v>6900655680</v>
      </c>
      <c r="O17" s="224">
        <v>0.85</v>
      </c>
      <c r="P17" s="171">
        <f t="shared" si="2"/>
        <v>7500158286</v>
      </c>
      <c r="Q17" s="224">
        <v>0.87</v>
      </c>
      <c r="R17" s="171">
        <f t="shared" si="2"/>
        <v>8000087075</v>
      </c>
      <c r="S17" s="224">
        <v>0.9</v>
      </c>
      <c r="T17" s="171">
        <f t="shared" si="2"/>
        <v>8500580879</v>
      </c>
      <c r="U17" s="224">
        <v>0.9</v>
      </c>
      <c r="V17" s="168">
        <f t="shared" ref="V17:V37" si="3">SUM(L17+N17+P17+R17+T17)</f>
        <v>37086137600</v>
      </c>
      <c r="W17" s="166" t="s">
        <v>244</v>
      </c>
      <c r="X17" s="166" t="s">
        <v>81</v>
      </c>
      <c r="Y17" s="172"/>
      <c r="Z17" s="172"/>
      <c r="AA17" s="172"/>
    </row>
    <row r="18" spans="1:27" s="148" customFormat="1" ht="99" customHeight="1" x14ac:dyDescent="0.25">
      <c r="A18" s="78"/>
      <c r="B18" s="78"/>
      <c r="C18" s="67">
        <v>1</v>
      </c>
      <c r="D18" s="67" t="s">
        <v>49</v>
      </c>
      <c r="E18" s="67" t="s">
        <v>14</v>
      </c>
      <c r="F18" s="67" t="s">
        <v>37</v>
      </c>
      <c r="G18" s="67" t="s">
        <v>14</v>
      </c>
      <c r="H18" s="65" t="s">
        <v>45</v>
      </c>
      <c r="I18" s="65" t="s">
        <v>83</v>
      </c>
      <c r="J18" s="66" t="s">
        <v>46</v>
      </c>
      <c r="K18" s="146">
        <v>14</v>
      </c>
      <c r="L18" s="146">
        <v>6184655680</v>
      </c>
      <c r="M18" s="146">
        <v>14</v>
      </c>
      <c r="N18" s="146">
        <v>6900655680</v>
      </c>
      <c r="O18" s="146">
        <v>14</v>
      </c>
      <c r="P18" s="146">
        <v>7500158286</v>
      </c>
      <c r="Q18" s="146">
        <v>14</v>
      </c>
      <c r="R18" s="146">
        <v>8000087075</v>
      </c>
      <c r="S18" s="146">
        <v>14</v>
      </c>
      <c r="T18" s="146">
        <v>8500580879</v>
      </c>
      <c r="U18" s="146">
        <v>14</v>
      </c>
      <c r="V18" s="146">
        <f t="shared" si="3"/>
        <v>37086137600</v>
      </c>
      <c r="W18" s="65" t="s">
        <v>246</v>
      </c>
      <c r="X18" s="65" t="s">
        <v>81</v>
      </c>
      <c r="Y18" s="147"/>
      <c r="Z18" s="147"/>
      <c r="AA18" s="147"/>
    </row>
    <row r="19" spans="1:27" s="148" customFormat="1" ht="96.75" customHeight="1" x14ac:dyDescent="0.25">
      <c r="A19" s="78"/>
      <c r="B19" s="78"/>
      <c r="C19" s="67">
        <v>1</v>
      </c>
      <c r="D19" s="67" t="s">
        <v>49</v>
      </c>
      <c r="E19" s="67" t="s">
        <v>14</v>
      </c>
      <c r="F19" s="67" t="s">
        <v>37</v>
      </c>
      <c r="G19" s="67" t="s">
        <v>41</v>
      </c>
      <c r="H19" s="65" t="s">
        <v>47</v>
      </c>
      <c r="I19" s="65" t="s">
        <v>279</v>
      </c>
      <c r="J19" s="66">
        <v>0</v>
      </c>
      <c r="K19" s="146">
        <v>0</v>
      </c>
      <c r="L19" s="146">
        <v>0</v>
      </c>
      <c r="M19" s="146">
        <v>0</v>
      </c>
      <c r="N19" s="146">
        <v>0</v>
      </c>
      <c r="O19" s="146">
        <v>0</v>
      </c>
      <c r="P19" s="146">
        <v>0</v>
      </c>
      <c r="Q19" s="146">
        <v>0</v>
      </c>
      <c r="R19" s="146">
        <v>0</v>
      </c>
      <c r="S19" s="146">
        <v>0</v>
      </c>
      <c r="T19" s="146">
        <v>0</v>
      </c>
      <c r="U19" s="184">
        <f>SUM(K19+M19+O19+Q19+S19)</f>
        <v>0</v>
      </c>
      <c r="V19" s="146">
        <f t="shared" si="3"/>
        <v>0</v>
      </c>
      <c r="W19" s="65"/>
      <c r="X19" s="66"/>
      <c r="Y19" s="147"/>
      <c r="Z19" s="147"/>
      <c r="AA19" s="147"/>
    </row>
    <row r="20" spans="1:27" s="173" customFormat="1" ht="88.5" customHeight="1" x14ac:dyDescent="0.25">
      <c r="A20" s="163"/>
      <c r="B20" s="163"/>
      <c r="C20" s="164">
        <v>1</v>
      </c>
      <c r="D20" s="164" t="s">
        <v>49</v>
      </c>
      <c r="E20" s="164" t="s">
        <v>14</v>
      </c>
      <c r="F20" s="164" t="s">
        <v>51</v>
      </c>
      <c r="G20" s="164"/>
      <c r="H20" s="166" t="s">
        <v>54</v>
      </c>
      <c r="I20" s="166" t="s">
        <v>224</v>
      </c>
      <c r="J20" s="175" t="s">
        <v>231</v>
      </c>
      <c r="K20" s="224">
        <v>0.6</v>
      </c>
      <c r="L20" s="177">
        <f>SUM(L21:L22)</f>
        <v>52000000</v>
      </c>
      <c r="M20" s="224">
        <v>0.65</v>
      </c>
      <c r="N20" s="177">
        <f>SUM(N21:N22)</f>
        <v>179000000</v>
      </c>
      <c r="O20" s="224">
        <v>0.7</v>
      </c>
      <c r="P20" s="177">
        <f>SUM(P21:P22)</f>
        <v>240000000</v>
      </c>
      <c r="Q20" s="224">
        <v>0.75</v>
      </c>
      <c r="R20" s="177">
        <f>SUM(R21:R22)</f>
        <v>300000000</v>
      </c>
      <c r="S20" s="224">
        <v>0.81</v>
      </c>
      <c r="T20" s="177">
        <f>SUM(T21:T22)</f>
        <v>350000000</v>
      </c>
      <c r="U20" s="224">
        <v>0.81</v>
      </c>
      <c r="V20" s="177">
        <f t="shared" si="3"/>
        <v>1121000000</v>
      </c>
      <c r="W20" s="166" t="s">
        <v>244</v>
      </c>
      <c r="X20" s="166" t="s">
        <v>81</v>
      </c>
      <c r="Y20" s="172"/>
      <c r="Z20" s="172"/>
      <c r="AA20" s="172"/>
    </row>
    <row r="21" spans="1:27" s="148" customFormat="1" ht="84.75" customHeight="1" x14ac:dyDescent="0.25">
      <c r="A21" s="78"/>
      <c r="B21" s="78"/>
      <c r="C21" s="67">
        <v>1</v>
      </c>
      <c r="D21" s="67" t="s">
        <v>49</v>
      </c>
      <c r="E21" s="67" t="s">
        <v>14</v>
      </c>
      <c r="F21" s="67" t="s">
        <v>51</v>
      </c>
      <c r="G21" s="67" t="s">
        <v>41</v>
      </c>
      <c r="H21" s="65" t="s">
        <v>265</v>
      </c>
      <c r="I21" s="65" t="s">
        <v>73</v>
      </c>
      <c r="J21" s="233" t="s">
        <v>85</v>
      </c>
      <c r="K21" s="146">
        <v>130</v>
      </c>
      <c r="L21" s="146">
        <v>52000000</v>
      </c>
      <c r="M21" s="146">
        <v>130</v>
      </c>
      <c r="N21" s="146">
        <v>104000000</v>
      </c>
      <c r="O21" s="146">
        <v>130</v>
      </c>
      <c r="P21" s="146">
        <v>150000000</v>
      </c>
      <c r="Q21" s="146">
        <v>130</v>
      </c>
      <c r="R21" s="146">
        <v>200000000</v>
      </c>
      <c r="S21" s="146">
        <v>130</v>
      </c>
      <c r="T21" s="146">
        <v>250000000</v>
      </c>
      <c r="U21" s="184">
        <f>SUM(K21+M21+O21+Q21+S21)</f>
        <v>650</v>
      </c>
      <c r="V21" s="146">
        <f t="shared" si="3"/>
        <v>756000000</v>
      </c>
      <c r="W21" s="65" t="s">
        <v>263</v>
      </c>
      <c r="X21" s="65"/>
      <c r="Y21" s="147"/>
      <c r="Z21" s="147"/>
      <c r="AA21" s="147"/>
    </row>
    <row r="22" spans="1:27" s="148" customFormat="1" ht="108" customHeight="1" x14ac:dyDescent="0.25">
      <c r="A22" s="78"/>
      <c r="B22" s="78"/>
      <c r="C22" s="67">
        <v>1</v>
      </c>
      <c r="D22" s="67" t="s">
        <v>49</v>
      </c>
      <c r="E22" s="67" t="s">
        <v>14</v>
      </c>
      <c r="F22" s="67" t="s">
        <v>51</v>
      </c>
      <c r="G22" s="67" t="s">
        <v>271</v>
      </c>
      <c r="H22" s="65" t="s">
        <v>270</v>
      </c>
      <c r="I22" s="65" t="s">
        <v>274</v>
      </c>
      <c r="J22" s="233" t="s">
        <v>231</v>
      </c>
      <c r="K22" s="146" t="s">
        <v>231</v>
      </c>
      <c r="L22" s="146">
        <v>0</v>
      </c>
      <c r="M22" s="146">
        <v>40</v>
      </c>
      <c r="N22" s="146">
        <v>75000000</v>
      </c>
      <c r="O22" s="146">
        <v>40</v>
      </c>
      <c r="P22" s="146">
        <v>90000000</v>
      </c>
      <c r="Q22" s="146">
        <v>40</v>
      </c>
      <c r="R22" s="146">
        <v>100000000</v>
      </c>
      <c r="S22" s="146">
        <v>40</v>
      </c>
      <c r="T22" s="146">
        <v>100000000</v>
      </c>
      <c r="U22" s="184">
        <f>SUM(M22+O22+Q22+S22)</f>
        <v>160</v>
      </c>
      <c r="V22" s="146">
        <f t="shared" si="3"/>
        <v>365000000</v>
      </c>
      <c r="W22" s="65"/>
      <c r="X22" s="65"/>
      <c r="Y22" s="147"/>
      <c r="Z22" s="147"/>
      <c r="AA22" s="147"/>
    </row>
    <row r="23" spans="1:27" s="173" customFormat="1" ht="111" customHeight="1" x14ac:dyDescent="0.25">
      <c r="A23" s="163"/>
      <c r="B23" s="163"/>
      <c r="C23" s="164">
        <v>1</v>
      </c>
      <c r="D23" s="164" t="s">
        <v>49</v>
      </c>
      <c r="E23" s="164" t="s">
        <v>14</v>
      </c>
      <c r="F23" s="164" t="s">
        <v>52</v>
      </c>
      <c r="G23" s="164"/>
      <c r="H23" s="166" t="s">
        <v>59</v>
      </c>
      <c r="I23" s="166" t="s">
        <v>220</v>
      </c>
      <c r="J23" s="226">
        <v>0.9163</v>
      </c>
      <c r="K23" s="224">
        <v>0.85</v>
      </c>
      <c r="L23" s="177">
        <f>SUM(L24:L29)</f>
        <v>580000000</v>
      </c>
      <c r="M23" s="224">
        <v>0.87</v>
      </c>
      <c r="N23" s="177">
        <f>SUM(N24:N29)</f>
        <v>700000000</v>
      </c>
      <c r="O23" s="224">
        <v>0.88</v>
      </c>
      <c r="P23" s="176">
        <f>SUM(P24:P29)</f>
        <v>900000000</v>
      </c>
      <c r="Q23" s="224">
        <v>0.89</v>
      </c>
      <c r="R23" s="177">
        <f>SUM(R24:R29)</f>
        <v>1100000000</v>
      </c>
      <c r="S23" s="224">
        <v>0.9</v>
      </c>
      <c r="T23" s="177">
        <f>SUM(T24:T29)</f>
        <v>1400000000</v>
      </c>
      <c r="U23" s="224">
        <v>0.9</v>
      </c>
      <c r="V23" s="177">
        <f t="shared" si="3"/>
        <v>4680000000</v>
      </c>
      <c r="W23" s="166" t="s">
        <v>244</v>
      </c>
      <c r="X23" s="166" t="s">
        <v>81</v>
      </c>
      <c r="Y23" s="172"/>
      <c r="Z23" s="172"/>
      <c r="AA23" s="172"/>
    </row>
    <row r="24" spans="1:27" s="148" customFormat="1" ht="162" customHeight="1" x14ac:dyDescent="0.25">
      <c r="A24" s="78"/>
      <c r="B24" s="78"/>
      <c r="C24" s="67">
        <v>1</v>
      </c>
      <c r="D24" s="67" t="s">
        <v>49</v>
      </c>
      <c r="E24" s="67" t="s">
        <v>14</v>
      </c>
      <c r="F24" s="67" t="s">
        <v>52</v>
      </c>
      <c r="G24" s="67" t="s">
        <v>41</v>
      </c>
      <c r="H24" s="65" t="s">
        <v>60</v>
      </c>
      <c r="I24" s="65" t="s">
        <v>280</v>
      </c>
      <c r="J24" s="79" t="s">
        <v>61</v>
      </c>
      <c r="K24" s="146">
        <v>12</v>
      </c>
      <c r="L24" s="146">
        <v>270000000</v>
      </c>
      <c r="M24" s="146">
        <v>12</v>
      </c>
      <c r="N24" s="146">
        <v>300000000</v>
      </c>
      <c r="O24" s="146">
        <v>12</v>
      </c>
      <c r="P24" s="146">
        <v>370000000</v>
      </c>
      <c r="Q24" s="146">
        <v>12</v>
      </c>
      <c r="R24" s="146">
        <v>470000000</v>
      </c>
      <c r="S24" s="146">
        <v>12</v>
      </c>
      <c r="T24" s="146">
        <v>620000000</v>
      </c>
      <c r="U24" s="184">
        <f t="shared" ref="U24:U29" si="4">SUM(K24+M24+O24+Q24+S24)</f>
        <v>60</v>
      </c>
      <c r="V24" s="146">
        <f t="shared" si="3"/>
        <v>2030000000</v>
      </c>
      <c r="W24" s="65" t="s">
        <v>263</v>
      </c>
      <c r="X24" s="65"/>
      <c r="Y24" s="147"/>
      <c r="Z24" s="147"/>
      <c r="AA24" s="147"/>
    </row>
    <row r="25" spans="1:27" s="148" customFormat="1" ht="129" customHeight="1" x14ac:dyDescent="0.25">
      <c r="A25" s="78"/>
      <c r="B25" s="78"/>
      <c r="C25" s="67">
        <v>1</v>
      </c>
      <c r="D25" s="67" t="s">
        <v>49</v>
      </c>
      <c r="E25" s="67" t="s">
        <v>14</v>
      </c>
      <c r="F25" s="67" t="s">
        <v>52</v>
      </c>
      <c r="G25" s="67" t="s">
        <v>48</v>
      </c>
      <c r="H25" s="65" t="s">
        <v>87</v>
      </c>
      <c r="I25" s="65" t="s">
        <v>281</v>
      </c>
      <c r="J25" s="79" t="s">
        <v>61</v>
      </c>
      <c r="K25" s="146">
        <v>12</v>
      </c>
      <c r="L25" s="146">
        <v>55000000</v>
      </c>
      <c r="M25" s="146">
        <v>12</v>
      </c>
      <c r="N25" s="146">
        <v>70000000</v>
      </c>
      <c r="O25" s="146">
        <v>12</v>
      </c>
      <c r="P25" s="146">
        <v>90000000</v>
      </c>
      <c r="Q25" s="146">
        <v>12</v>
      </c>
      <c r="R25" s="146">
        <v>100000000</v>
      </c>
      <c r="S25" s="146">
        <v>12</v>
      </c>
      <c r="T25" s="146">
        <v>120000000</v>
      </c>
      <c r="U25" s="184">
        <f t="shared" si="4"/>
        <v>60</v>
      </c>
      <c r="V25" s="146">
        <f t="shared" si="3"/>
        <v>435000000</v>
      </c>
      <c r="W25" s="65"/>
      <c r="X25" s="65"/>
      <c r="Y25" s="147"/>
      <c r="Z25" s="147"/>
      <c r="AA25" s="147"/>
    </row>
    <row r="26" spans="1:27" s="148" customFormat="1" ht="79.5" customHeight="1" x14ac:dyDescent="0.25">
      <c r="A26" s="78"/>
      <c r="B26" s="78"/>
      <c r="C26" s="67">
        <v>1</v>
      </c>
      <c r="D26" s="67" t="s">
        <v>49</v>
      </c>
      <c r="E26" s="67" t="s">
        <v>14</v>
      </c>
      <c r="F26" s="67" t="s">
        <v>52</v>
      </c>
      <c r="G26" s="67" t="s">
        <v>42</v>
      </c>
      <c r="H26" s="65" t="s">
        <v>199</v>
      </c>
      <c r="I26" s="65" t="s">
        <v>90</v>
      </c>
      <c r="J26" s="79" t="s">
        <v>61</v>
      </c>
      <c r="K26" s="146">
        <v>12</v>
      </c>
      <c r="L26" s="146">
        <v>55000000</v>
      </c>
      <c r="M26" s="146">
        <v>12</v>
      </c>
      <c r="N26" s="146">
        <v>70000000</v>
      </c>
      <c r="O26" s="146">
        <v>12</v>
      </c>
      <c r="P26" s="146">
        <v>90000000</v>
      </c>
      <c r="Q26" s="146">
        <v>12</v>
      </c>
      <c r="R26" s="146">
        <v>100000000</v>
      </c>
      <c r="S26" s="146">
        <v>12</v>
      </c>
      <c r="T26" s="146">
        <v>120000000</v>
      </c>
      <c r="U26" s="184">
        <f t="shared" si="4"/>
        <v>60</v>
      </c>
      <c r="V26" s="146">
        <f t="shared" si="3"/>
        <v>435000000</v>
      </c>
      <c r="W26" s="65"/>
      <c r="X26" s="65"/>
      <c r="Y26" s="147"/>
      <c r="Z26" s="147"/>
      <c r="AA26" s="147"/>
    </row>
    <row r="27" spans="1:27" s="148" customFormat="1" ht="71.25" customHeight="1" x14ac:dyDescent="0.25">
      <c r="A27" s="78"/>
      <c r="B27" s="78"/>
      <c r="C27" s="67">
        <v>1</v>
      </c>
      <c r="D27" s="67" t="s">
        <v>49</v>
      </c>
      <c r="E27" s="67" t="s">
        <v>14</v>
      </c>
      <c r="F27" s="67" t="s">
        <v>52</v>
      </c>
      <c r="G27" s="67" t="s">
        <v>39</v>
      </c>
      <c r="H27" s="65" t="s">
        <v>89</v>
      </c>
      <c r="I27" s="65" t="s">
        <v>90</v>
      </c>
      <c r="J27" s="79" t="s">
        <v>63</v>
      </c>
      <c r="K27" s="146">
        <v>0</v>
      </c>
      <c r="L27" s="146">
        <v>0</v>
      </c>
      <c r="M27" s="146">
        <v>0</v>
      </c>
      <c r="N27" s="146">
        <v>0</v>
      </c>
      <c r="O27" s="146">
        <v>0</v>
      </c>
      <c r="P27" s="146">
        <v>0</v>
      </c>
      <c r="Q27" s="146">
        <v>0</v>
      </c>
      <c r="R27" s="146">
        <v>0</v>
      </c>
      <c r="S27" s="146">
        <v>0</v>
      </c>
      <c r="T27" s="146">
        <v>0</v>
      </c>
      <c r="U27" s="184">
        <f t="shared" si="4"/>
        <v>0</v>
      </c>
      <c r="V27" s="146">
        <f t="shared" si="3"/>
        <v>0</v>
      </c>
      <c r="W27" s="65"/>
      <c r="X27" s="66"/>
      <c r="Y27" s="147"/>
      <c r="Z27" s="147"/>
      <c r="AA27" s="147"/>
    </row>
    <row r="28" spans="1:27" s="148" customFormat="1" ht="69.75" customHeight="1" x14ac:dyDescent="0.25">
      <c r="A28" s="78"/>
      <c r="B28" s="78"/>
      <c r="C28" s="67">
        <v>1</v>
      </c>
      <c r="D28" s="67" t="s">
        <v>49</v>
      </c>
      <c r="E28" s="67" t="s">
        <v>14</v>
      </c>
      <c r="F28" s="67" t="s">
        <v>52</v>
      </c>
      <c r="G28" s="67" t="s">
        <v>57</v>
      </c>
      <c r="H28" s="65" t="s">
        <v>91</v>
      </c>
      <c r="I28" s="65" t="s">
        <v>92</v>
      </c>
      <c r="J28" s="79" t="s">
        <v>61</v>
      </c>
      <c r="K28" s="146">
        <v>12</v>
      </c>
      <c r="L28" s="146">
        <v>50000000</v>
      </c>
      <c r="M28" s="146">
        <v>12</v>
      </c>
      <c r="N28" s="146">
        <v>60000000</v>
      </c>
      <c r="O28" s="146">
        <v>12</v>
      </c>
      <c r="P28" s="146">
        <v>90000000</v>
      </c>
      <c r="Q28" s="146">
        <v>12</v>
      </c>
      <c r="R28" s="146">
        <v>100000000</v>
      </c>
      <c r="S28" s="146">
        <v>12</v>
      </c>
      <c r="T28" s="146">
        <v>120000000</v>
      </c>
      <c r="U28" s="184">
        <f t="shared" si="4"/>
        <v>60</v>
      </c>
      <c r="V28" s="146">
        <f t="shared" si="3"/>
        <v>420000000</v>
      </c>
      <c r="W28" s="65"/>
      <c r="X28" s="65"/>
      <c r="Y28" s="147"/>
      <c r="Z28" s="147"/>
      <c r="AA28" s="147"/>
    </row>
    <row r="29" spans="1:27" s="148" customFormat="1" ht="126" customHeight="1" x14ac:dyDescent="0.25">
      <c r="A29" s="78"/>
      <c r="B29" s="78"/>
      <c r="C29" s="67">
        <v>1</v>
      </c>
      <c r="D29" s="67" t="s">
        <v>49</v>
      </c>
      <c r="E29" s="67" t="s">
        <v>14</v>
      </c>
      <c r="F29" s="67" t="s">
        <v>52</v>
      </c>
      <c r="G29" s="67" t="s">
        <v>50</v>
      </c>
      <c r="H29" s="65" t="s">
        <v>93</v>
      </c>
      <c r="I29" s="65" t="s">
        <v>94</v>
      </c>
      <c r="J29" s="79" t="s">
        <v>61</v>
      </c>
      <c r="K29" s="146">
        <v>12</v>
      </c>
      <c r="L29" s="146">
        <v>150000000</v>
      </c>
      <c r="M29" s="146">
        <v>12</v>
      </c>
      <c r="N29" s="146">
        <v>200000000</v>
      </c>
      <c r="O29" s="146">
        <v>12</v>
      </c>
      <c r="P29" s="146">
        <v>260000000</v>
      </c>
      <c r="Q29" s="146">
        <v>12</v>
      </c>
      <c r="R29" s="146">
        <v>330000000</v>
      </c>
      <c r="S29" s="146">
        <v>12</v>
      </c>
      <c r="T29" s="146">
        <v>420000000</v>
      </c>
      <c r="U29" s="184">
        <f t="shared" si="4"/>
        <v>60</v>
      </c>
      <c r="V29" s="146">
        <f t="shared" si="3"/>
        <v>1360000000</v>
      </c>
      <c r="W29" s="65"/>
      <c r="X29" s="65"/>
      <c r="Y29" s="147"/>
      <c r="Z29" s="147"/>
      <c r="AA29" s="147"/>
    </row>
    <row r="30" spans="1:27" s="4" customFormat="1" ht="131.25" customHeight="1" x14ac:dyDescent="0.25">
      <c r="A30" s="163"/>
      <c r="B30" s="163"/>
      <c r="C30" s="164">
        <v>1</v>
      </c>
      <c r="D30" s="164" t="s">
        <v>49</v>
      </c>
      <c r="E30" s="164" t="s">
        <v>14</v>
      </c>
      <c r="F30" s="164" t="s">
        <v>55</v>
      </c>
      <c r="G30" s="164"/>
      <c r="H30" s="166" t="s">
        <v>101</v>
      </c>
      <c r="I30" s="166" t="s">
        <v>221</v>
      </c>
      <c r="J30" s="226">
        <v>0.71599999999999997</v>
      </c>
      <c r="K30" s="224">
        <v>0.85</v>
      </c>
      <c r="L30" s="177">
        <f t="shared" ref="L30:T30" si="5">SUM(L31:L32)</f>
        <v>222595840</v>
      </c>
      <c r="M30" s="224">
        <v>0.87</v>
      </c>
      <c r="N30" s="177">
        <f t="shared" si="5"/>
        <v>271395840</v>
      </c>
      <c r="O30" s="224">
        <v>0.88</v>
      </c>
      <c r="P30" s="177">
        <f t="shared" si="5"/>
        <v>300395840</v>
      </c>
      <c r="Q30" s="224">
        <v>0.89</v>
      </c>
      <c r="R30" s="177">
        <f t="shared" si="5"/>
        <v>320395840</v>
      </c>
      <c r="S30" s="224">
        <v>0.9</v>
      </c>
      <c r="T30" s="177">
        <f t="shared" si="5"/>
        <v>388395840</v>
      </c>
      <c r="U30" s="224">
        <v>0.9</v>
      </c>
      <c r="V30" s="177">
        <f t="shared" si="3"/>
        <v>1503179200</v>
      </c>
      <c r="W30" s="166" t="s">
        <v>244</v>
      </c>
      <c r="X30" s="166" t="s">
        <v>81</v>
      </c>
      <c r="Y30" s="5"/>
      <c r="Z30" s="5"/>
      <c r="AA30" s="5"/>
    </row>
    <row r="31" spans="1:27" s="148" customFormat="1" ht="93.75" customHeight="1" x14ac:dyDescent="0.25">
      <c r="A31" s="78"/>
      <c r="B31" s="78"/>
      <c r="C31" s="67">
        <v>1</v>
      </c>
      <c r="D31" s="67" t="s">
        <v>49</v>
      </c>
      <c r="E31" s="67" t="s">
        <v>14</v>
      </c>
      <c r="F31" s="67" t="s">
        <v>55</v>
      </c>
      <c r="G31" s="67" t="s">
        <v>41</v>
      </c>
      <c r="H31" s="65" t="s">
        <v>102</v>
      </c>
      <c r="I31" s="65" t="s">
        <v>103</v>
      </c>
      <c r="J31" s="79" t="s">
        <v>61</v>
      </c>
      <c r="K31" s="146">
        <v>12</v>
      </c>
      <c r="L31" s="146">
        <v>100000000</v>
      </c>
      <c r="M31" s="146">
        <v>12</v>
      </c>
      <c r="N31" s="146">
        <v>120000000</v>
      </c>
      <c r="O31" s="146">
        <v>12</v>
      </c>
      <c r="P31" s="146">
        <v>149000000</v>
      </c>
      <c r="Q31" s="146">
        <v>12</v>
      </c>
      <c r="R31" s="146">
        <v>169000000</v>
      </c>
      <c r="S31" s="146">
        <v>12</v>
      </c>
      <c r="T31" s="146">
        <v>189000000</v>
      </c>
      <c r="U31" s="184">
        <f>SUM(K31+M31+O31+Q31+S31)</f>
        <v>60</v>
      </c>
      <c r="V31" s="146">
        <f t="shared" si="3"/>
        <v>727000000</v>
      </c>
      <c r="W31" s="65" t="s">
        <v>263</v>
      </c>
      <c r="X31" s="65"/>
      <c r="Y31" s="147"/>
      <c r="Z31" s="147"/>
      <c r="AA31" s="147"/>
    </row>
    <row r="32" spans="1:27" s="148" customFormat="1" ht="93.75" customHeight="1" x14ac:dyDescent="0.25">
      <c r="A32" s="78"/>
      <c r="B32" s="78"/>
      <c r="C32" s="67">
        <v>1</v>
      </c>
      <c r="D32" s="67" t="s">
        <v>49</v>
      </c>
      <c r="E32" s="67" t="s">
        <v>14</v>
      </c>
      <c r="F32" s="67" t="s">
        <v>55</v>
      </c>
      <c r="G32" s="67" t="s">
        <v>42</v>
      </c>
      <c r="H32" s="65" t="s">
        <v>198</v>
      </c>
      <c r="I32" s="65" t="s">
        <v>197</v>
      </c>
      <c r="J32" s="66" t="s">
        <v>61</v>
      </c>
      <c r="K32" s="146">
        <v>12</v>
      </c>
      <c r="L32" s="146">
        <v>122595840</v>
      </c>
      <c r="M32" s="146">
        <v>12</v>
      </c>
      <c r="N32" s="146">
        <v>151395840</v>
      </c>
      <c r="O32" s="146">
        <v>12</v>
      </c>
      <c r="P32" s="146">
        <v>151395840</v>
      </c>
      <c r="Q32" s="146">
        <v>12</v>
      </c>
      <c r="R32" s="146">
        <v>151395840</v>
      </c>
      <c r="S32" s="146">
        <v>12</v>
      </c>
      <c r="T32" s="146">
        <v>199395840</v>
      </c>
      <c r="U32" s="184">
        <f>SUM(K32+M32+O32+Q32+S32)</f>
        <v>60</v>
      </c>
      <c r="V32" s="146">
        <f t="shared" si="3"/>
        <v>776179200</v>
      </c>
      <c r="W32" s="65"/>
      <c r="X32" s="65"/>
      <c r="Y32" s="147"/>
      <c r="Z32" s="147"/>
      <c r="AA32" s="147"/>
    </row>
    <row r="33" spans="1:27" s="4" customFormat="1" ht="87" customHeight="1" x14ac:dyDescent="0.25">
      <c r="A33" s="163"/>
      <c r="B33" s="163"/>
      <c r="C33" s="164">
        <v>1</v>
      </c>
      <c r="D33" s="164" t="s">
        <v>49</v>
      </c>
      <c r="E33" s="164" t="s">
        <v>14</v>
      </c>
      <c r="F33" s="164" t="s">
        <v>56</v>
      </c>
      <c r="G33" s="164"/>
      <c r="H33" s="166" t="s">
        <v>62</v>
      </c>
      <c r="I33" s="166" t="s">
        <v>222</v>
      </c>
      <c r="J33" s="226">
        <v>0.63729999999999998</v>
      </c>
      <c r="K33" s="224">
        <v>0.85</v>
      </c>
      <c r="L33" s="177">
        <f t="shared" ref="L33:T33" si="6">SUM(L34:L37)</f>
        <v>2180000000</v>
      </c>
      <c r="M33" s="224">
        <v>0.85</v>
      </c>
      <c r="N33" s="177">
        <f t="shared" si="6"/>
        <v>1914700000</v>
      </c>
      <c r="O33" s="224">
        <v>0.9</v>
      </c>
      <c r="P33" s="177">
        <f t="shared" si="6"/>
        <v>1727000000</v>
      </c>
      <c r="Q33" s="224">
        <v>0.9</v>
      </c>
      <c r="R33" s="177">
        <f t="shared" si="6"/>
        <v>1693000000</v>
      </c>
      <c r="S33" s="224">
        <v>0.9</v>
      </c>
      <c r="T33" s="177">
        <f t="shared" si="6"/>
        <v>1568000000</v>
      </c>
      <c r="U33" s="224">
        <v>0.9</v>
      </c>
      <c r="V33" s="177">
        <f t="shared" si="3"/>
        <v>9082700000</v>
      </c>
      <c r="W33" s="166" t="s">
        <v>244</v>
      </c>
      <c r="X33" s="166" t="s">
        <v>81</v>
      </c>
      <c r="Y33" s="5"/>
      <c r="Z33" s="5"/>
      <c r="AA33" s="5"/>
    </row>
    <row r="34" spans="1:27" s="148" customFormat="1" ht="127.5" customHeight="1" x14ac:dyDescent="0.25">
      <c r="A34" s="78"/>
      <c r="B34" s="78"/>
      <c r="C34" s="67">
        <v>1</v>
      </c>
      <c r="D34" s="67" t="s">
        <v>49</v>
      </c>
      <c r="E34" s="67" t="s">
        <v>14</v>
      </c>
      <c r="F34" s="67" t="s">
        <v>56</v>
      </c>
      <c r="G34" s="67" t="s">
        <v>41</v>
      </c>
      <c r="H34" s="211" t="s">
        <v>95</v>
      </c>
      <c r="I34" s="222" t="s">
        <v>275</v>
      </c>
      <c r="J34" s="79" t="s">
        <v>61</v>
      </c>
      <c r="K34" s="146">
        <v>12</v>
      </c>
      <c r="L34" s="146">
        <v>300000000</v>
      </c>
      <c r="M34" s="146">
        <v>12</v>
      </c>
      <c r="N34" s="146">
        <v>400000000</v>
      </c>
      <c r="O34" s="146">
        <v>12</v>
      </c>
      <c r="P34" s="146">
        <v>500000000</v>
      </c>
      <c r="Q34" s="146">
        <v>12</v>
      </c>
      <c r="R34" s="146">
        <v>600000000</v>
      </c>
      <c r="S34" s="146">
        <v>12</v>
      </c>
      <c r="T34" s="146">
        <v>700000000</v>
      </c>
      <c r="U34" s="184">
        <f>SUM(K34+M34+O34+Q34+S34)</f>
        <v>60</v>
      </c>
      <c r="V34" s="146">
        <f t="shared" si="3"/>
        <v>2500000000</v>
      </c>
      <c r="W34" s="65" t="s">
        <v>263</v>
      </c>
      <c r="X34" s="65"/>
      <c r="Y34" s="147"/>
      <c r="Z34" s="147"/>
      <c r="AA34" s="147"/>
    </row>
    <row r="35" spans="1:27" s="148" customFormat="1" ht="73.5" customHeight="1" x14ac:dyDescent="0.25">
      <c r="A35" s="78"/>
      <c r="B35" s="78"/>
      <c r="C35" s="67">
        <v>1</v>
      </c>
      <c r="D35" s="67" t="s">
        <v>49</v>
      </c>
      <c r="E35" s="67" t="s">
        <v>14</v>
      </c>
      <c r="F35" s="67" t="s">
        <v>56</v>
      </c>
      <c r="G35" s="67" t="s">
        <v>49</v>
      </c>
      <c r="H35" s="211" t="s">
        <v>96</v>
      </c>
      <c r="I35" s="213" t="s">
        <v>272</v>
      </c>
      <c r="J35" s="79" t="s">
        <v>63</v>
      </c>
      <c r="K35" s="146">
        <v>0</v>
      </c>
      <c r="L35" s="178">
        <v>0</v>
      </c>
      <c r="M35" s="146">
        <v>0</v>
      </c>
      <c r="N35" s="178">
        <v>0</v>
      </c>
      <c r="O35" s="146">
        <v>0</v>
      </c>
      <c r="P35" s="178">
        <v>0</v>
      </c>
      <c r="Q35" s="146">
        <v>0</v>
      </c>
      <c r="R35" s="178">
        <v>0</v>
      </c>
      <c r="S35" s="146">
        <v>0</v>
      </c>
      <c r="T35" s="178">
        <v>0</v>
      </c>
      <c r="U35" s="184">
        <f>SUM(K35+M35+O35+Q35+S35)</f>
        <v>0</v>
      </c>
      <c r="V35" s="146">
        <f t="shared" si="3"/>
        <v>0</v>
      </c>
      <c r="W35" s="65"/>
      <c r="X35" s="65"/>
      <c r="Y35" s="147"/>
      <c r="Z35" s="147"/>
      <c r="AA35" s="147"/>
    </row>
    <row r="36" spans="1:27" s="148" customFormat="1" ht="77.25" customHeight="1" x14ac:dyDescent="0.25">
      <c r="A36" s="78"/>
      <c r="B36" s="78"/>
      <c r="C36" s="67">
        <v>1</v>
      </c>
      <c r="D36" s="67" t="s">
        <v>49</v>
      </c>
      <c r="E36" s="67" t="s">
        <v>14</v>
      </c>
      <c r="F36" s="67" t="s">
        <v>56</v>
      </c>
      <c r="G36" s="67" t="s">
        <v>50</v>
      </c>
      <c r="H36" s="213" t="s">
        <v>97</v>
      </c>
      <c r="I36" s="223" t="s">
        <v>273</v>
      </c>
      <c r="J36" s="79" t="s">
        <v>61</v>
      </c>
      <c r="K36" s="146">
        <v>12</v>
      </c>
      <c r="L36" s="146">
        <v>1830000000</v>
      </c>
      <c r="M36" s="146">
        <v>12</v>
      </c>
      <c r="N36" s="146">
        <v>1454700000</v>
      </c>
      <c r="O36" s="146">
        <v>12</v>
      </c>
      <c r="P36" s="146">
        <v>1157000000</v>
      </c>
      <c r="Q36" s="146">
        <v>12</v>
      </c>
      <c r="R36" s="146">
        <v>1013000000</v>
      </c>
      <c r="S36" s="146">
        <v>12</v>
      </c>
      <c r="T36" s="146">
        <v>778000000</v>
      </c>
      <c r="U36" s="184">
        <f>SUM(K36+M36+O36+Q36+S36)</f>
        <v>60</v>
      </c>
      <c r="V36" s="146">
        <f t="shared" si="3"/>
        <v>6232700000</v>
      </c>
      <c r="W36" s="65"/>
      <c r="X36" s="65"/>
      <c r="Y36" s="147"/>
      <c r="Z36" s="147"/>
      <c r="AA36" s="147"/>
    </row>
    <row r="37" spans="1:27" s="148" customFormat="1" ht="90.75" customHeight="1" x14ac:dyDescent="0.25">
      <c r="A37" s="78"/>
      <c r="B37" s="78"/>
      <c r="C37" s="67">
        <v>1</v>
      </c>
      <c r="D37" s="67" t="s">
        <v>49</v>
      </c>
      <c r="E37" s="67" t="s">
        <v>14</v>
      </c>
      <c r="F37" s="67" t="s">
        <v>56</v>
      </c>
      <c r="G37" s="67" t="s">
        <v>200</v>
      </c>
      <c r="H37" s="211" t="s">
        <v>201</v>
      </c>
      <c r="I37" s="212" t="s">
        <v>273</v>
      </c>
      <c r="J37" s="79" t="s">
        <v>61</v>
      </c>
      <c r="K37" s="146">
        <v>12</v>
      </c>
      <c r="L37" s="146">
        <v>50000000</v>
      </c>
      <c r="M37" s="146">
        <v>12</v>
      </c>
      <c r="N37" s="146">
        <v>60000000</v>
      </c>
      <c r="O37" s="146">
        <v>12</v>
      </c>
      <c r="P37" s="146">
        <v>70000000</v>
      </c>
      <c r="Q37" s="146">
        <v>12</v>
      </c>
      <c r="R37" s="146">
        <v>80000000</v>
      </c>
      <c r="S37" s="146">
        <v>12</v>
      </c>
      <c r="T37" s="146">
        <v>90000000</v>
      </c>
      <c r="U37" s="184">
        <f>SUM(K37+M37+O37+Q37+S37)</f>
        <v>60</v>
      </c>
      <c r="V37" s="146">
        <f t="shared" si="3"/>
        <v>350000000</v>
      </c>
      <c r="W37" s="65"/>
      <c r="X37" s="65"/>
      <c r="Y37" s="147"/>
      <c r="Z37" s="147"/>
      <c r="AA37" s="147"/>
    </row>
    <row r="38" spans="1:27" s="148" customFormat="1" ht="203.25" customHeight="1" x14ac:dyDescent="0.25">
      <c r="A38" s="252"/>
      <c r="B38" s="250" t="s">
        <v>196</v>
      </c>
      <c r="C38" s="253"/>
      <c r="D38" s="253"/>
      <c r="E38" s="253"/>
      <c r="F38" s="254"/>
      <c r="G38" s="254"/>
      <c r="H38" s="255"/>
      <c r="I38" s="250" t="s">
        <v>194</v>
      </c>
      <c r="J38" s="256" t="s">
        <v>231</v>
      </c>
      <c r="K38" s="251">
        <v>0.8</v>
      </c>
      <c r="L38" s="257">
        <f>SUM(L39+L45+L56+L61)</f>
        <v>15825124268</v>
      </c>
      <c r="M38" s="251">
        <v>0.8</v>
      </c>
      <c r="N38" s="257">
        <f>SUM(N39+N45+N56+N61)</f>
        <v>16147194268</v>
      </c>
      <c r="O38" s="251">
        <v>0.85</v>
      </c>
      <c r="P38" s="257">
        <f>SUM(P39+P45+P56+P61)</f>
        <v>16491809168</v>
      </c>
      <c r="Q38" s="251">
        <v>0.85</v>
      </c>
      <c r="R38" s="257">
        <f>SUM(R39+R45+R56+R61)</f>
        <v>16860547111</v>
      </c>
      <c r="S38" s="251">
        <v>0.9</v>
      </c>
      <c r="T38" s="257">
        <f>SUM(T39+T45+T56+T61)</f>
        <v>17255096710</v>
      </c>
      <c r="U38" s="251">
        <v>0.9</v>
      </c>
      <c r="V38" s="257">
        <f>SUM(L38+N38+P38+R38+T38)</f>
        <v>82579771525</v>
      </c>
      <c r="W38" s="250" t="s">
        <v>81</v>
      </c>
      <c r="X38" s="250" t="s">
        <v>81</v>
      </c>
      <c r="Y38" s="147"/>
      <c r="Z38" s="147"/>
      <c r="AA38" s="147"/>
    </row>
    <row r="39" spans="1:27" s="4" customFormat="1" ht="159" customHeight="1" x14ac:dyDescent="0.25">
      <c r="A39" s="151"/>
      <c r="B39" s="151"/>
      <c r="C39" s="152">
        <v>1</v>
      </c>
      <c r="D39" s="152" t="s">
        <v>49</v>
      </c>
      <c r="E39" s="152" t="s">
        <v>41</v>
      </c>
      <c r="F39" s="152"/>
      <c r="G39" s="152"/>
      <c r="H39" s="154" t="s">
        <v>104</v>
      </c>
      <c r="I39" s="154" t="s">
        <v>167</v>
      </c>
      <c r="J39" s="227">
        <v>0.85</v>
      </c>
      <c r="K39" s="159">
        <v>1</v>
      </c>
      <c r="L39" s="158">
        <f>SUM(L40)</f>
        <v>1578250000</v>
      </c>
      <c r="M39" s="159">
        <v>1</v>
      </c>
      <c r="N39" s="158">
        <f>SUM(N40)</f>
        <v>1688727500</v>
      </c>
      <c r="O39" s="159">
        <v>1</v>
      </c>
      <c r="P39" s="158">
        <f>SUM(P40)</f>
        <v>1806938425</v>
      </c>
      <c r="Q39" s="159">
        <v>1</v>
      </c>
      <c r="R39" s="158">
        <f>SUM(R40)</f>
        <v>1933424115</v>
      </c>
      <c r="S39" s="159">
        <v>1</v>
      </c>
      <c r="T39" s="158">
        <f>SUM(T40)</f>
        <v>2068763803</v>
      </c>
      <c r="U39" s="159">
        <v>1</v>
      </c>
      <c r="V39" s="160">
        <f t="shared" ref="V39:V67" si="7">SUM(L39+N39+P39+R39+T39)</f>
        <v>9076103843</v>
      </c>
      <c r="W39" s="154" t="s">
        <v>164</v>
      </c>
      <c r="X39" s="154" t="s">
        <v>43</v>
      </c>
      <c r="Y39" s="5"/>
      <c r="Z39" s="5"/>
      <c r="AA39" s="5"/>
    </row>
    <row r="40" spans="1:27" s="11" customFormat="1" ht="141.75" customHeight="1" x14ac:dyDescent="0.25">
      <c r="A40" s="179"/>
      <c r="B40" s="179"/>
      <c r="C40" s="180">
        <v>1</v>
      </c>
      <c r="D40" s="180" t="s">
        <v>49</v>
      </c>
      <c r="E40" s="180" t="s">
        <v>41</v>
      </c>
      <c r="F40" s="180" t="s">
        <v>38</v>
      </c>
      <c r="G40" s="41"/>
      <c r="H40" s="181" t="s">
        <v>105</v>
      </c>
      <c r="I40" s="181" t="s">
        <v>168</v>
      </c>
      <c r="J40" s="261" t="s">
        <v>391</v>
      </c>
      <c r="K40" s="261" t="s">
        <v>233</v>
      </c>
      <c r="L40" s="182">
        <f>SUM(L41:L44)</f>
        <v>1578250000</v>
      </c>
      <c r="M40" s="261" t="s">
        <v>234</v>
      </c>
      <c r="N40" s="182">
        <f>SUM(N41:N44)</f>
        <v>1688727500</v>
      </c>
      <c r="O40" s="261" t="s">
        <v>235</v>
      </c>
      <c r="P40" s="182">
        <f>SUM(P41:P44)</f>
        <v>1806938425</v>
      </c>
      <c r="Q40" s="261" t="s">
        <v>236</v>
      </c>
      <c r="R40" s="182">
        <f>SUM(R41:R44)</f>
        <v>1933424115</v>
      </c>
      <c r="S40" s="261" t="s">
        <v>237</v>
      </c>
      <c r="T40" s="182">
        <f>SUM(T41:T44)</f>
        <v>2068763803</v>
      </c>
      <c r="U40" s="261" t="s">
        <v>238</v>
      </c>
      <c r="V40" s="183">
        <f t="shared" si="7"/>
        <v>9076103843</v>
      </c>
      <c r="W40" s="42"/>
      <c r="X40" s="43"/>
      <c r="Y40" s="10"/>
      <c r="Z40" s="10"/>
      <c r="AA40" s="10"/>
    </row>
    <row r="41" spans="1:27" s="148" customFormat="1" ht="108.75" customHeight="1" x14ac:dyDescent="0.25">
      <c r="A41" s="78"/>
      <c r="B41" s="78"/>
      <c r="C41" s="67">
        <v>1</v>
      </c>
      <c r="D41" s="67" t="s">
        <v>49</v>
      </c>
      <c r="E41" s="67" t="s">
        <v>41</v>
      </c>
      <c r="F41" s="67" t="s">
        <v>38</v>
      </c>
      <c r="G41" s="67" t="s">
        <v>14</v>
      </c>
      <c r="H41" s="214" t="s">
        <v>106</v>
      </c>
      <c r="I41" s="215" t="s">
        <v>169</v>
      </c>
      <c r="J41" s="69" t="s">
        <v>155</v>
      </c>
      <c r="K41" s="69">
        <v>52</v>
      </c>
      <c r="L41" s="69">
        <v>50000000</v>
      </c>
      <c r="M41" s="69">
        <v>60</v>
      </c>
      <c r="N41" s="69">
        <v>50000000</v>
      </c>
      <c r="O41" s="69">
        <v>75</v>
      </c>
      <c r="P41" s="69">
        <v>53000000</v>
      </c>
      <c r="Q41" s="69">
        <v>100</v>
      </c>
      <c r="R41" s="69">
        <v>53500000</v>
      </c>
      <c r="S41" s="69">
        <v>125</v>
      </c>
      <c r="T41" s="69">
        <v>60000000</v>
      </c>
      <c r="U41" s="184">
        <f>SUM(K41+M41+O41+Q41+S41)</f>
        <v>412</v>
      </c>
      <c r="V41" s="146">
        <f t="shared" si="7"/>
        <v>266500000</v>
      </c>
      <c r="W41" s="65"/>
      <c r="X41" s="66"/>
      <c r="Y41" s="147"/>
      <c r="Z41" s="147"/>
      <c r="AA41" s="147"/>
    </row>
    <row r="42" spans="1:27" s="148" customFormat="1" ht="112.5" customHeight="1" x14ac:dyDescent="0.25">
      <c r="A42" s="78"/>
      <c r="B42" s="78"/>
      <c r="C42" s="67">
        <v>1</v>
      </c>
      <c r="D42" s="67" t="s">
        <v>49</v>
      </c>
      <c r="E42" s="67" t="s">
        <v>41</v>
      </c>
      <c r="F42" s="67" t="s">
        <v>38</v>
      </c>
      <c r="G42" s="67" t="s">
        <v>41</v>
      </c>
      <c r="H42" s="214" t="s">
        <v>107</v>
      </c>
      <c r="I42" s="215" t="s">
        <v>170</v>
      </c>
      <c r="J42" s="69" t="s">
        <v>113</v>
      </c>
      <c r="K42" s="69">
        <v>18</v>
      </c>
      <c r="L42" s="69">
        <v>75000000</v>
      </c>
      <c r="M42" s="69">
        <v>18</v>
      </c>
      <c r="N42" s="69">
        <v>80000000</v>
      </c>
      <c r="O42" s="69">
        <v>18</v>
      </c>
      <c r="P42" s="69">
        <v>80000000</v>
      </c>
      <c r="Q42" s="69">
        <v>18</v>
      </c>
      <c r="R42" s="69">
        <v>80000000</v>
      </c>
      <c r="S42" s="69">
        <v>18</v>
      </c>
      <c r="T42" s="69">
        <v>80000000</v>
      </c>
      <c r="U42" s="69">
        <v>18</v>
      </c>
      <c r="V42" s="146">
        <f t="shared" si="7"/>
        <v>395000000</v>
      </c>
      <c r="W42" s="65"/>
      <c r="X42" s="66"/>
      <c r="Y42" s="147"/>
      <c r="Z42" s="147"/>
      <c r="AA42" s="147"/>
    </row>
    <row r="43" spans="1:27" s="148" customFormat="1" ht="111" customHeight="1" x14ac:dyDescent="0.25">
      <c r="A43" s="78"/>
      <c r="B43" s="78"/>
      <c r="C43" s="67">
        <v>1</v>
      </c>
      <c r="D43" s="67" t="s">
        <v>49</v>
      </c>
      <c r="E43" s="67" t="s">
        <v>41</v>
      </c>
      <c r="F43" s="67" t="s">
        <v>38</v>
      </c>
      <c r="G43" s="67" t="s">
        <v>40</v>
      </c>
      <c r="H43" s="214" t="s">
        <v>108</v>
      </c>
      <c r="I43" s="215" t="s">
        <v>110</v>
      </c>
      <c r="J43" s="184" t="s">
        <v>247</v>
      </c>
      <c r="K43" s="184">
        <v>40</v>
      </c>
      <c r="L43" s="184">
        <v>53250000</v>
      </c>
      <c r="M43" s="184">
        <v>40</v>
      </c>
      <c r="N43" s="184">
        <v>53000000</v>
      </c>
      <c r="O43" s="184">
        <v>40</v>
      </c>
      <c r="P43" s="184">
        <v>53227500</v>
      </c>
      <c r="Q43" s="184">
        <v>40</v>
      </c>
      <c r="R43" s="184">
        <v>54227500</v>
      </c>
      <c r="S43" s="184">
        <v>40</v>
      </c>
      <c r="T43" s="184">
        <v>75000000</v>
      </c>
      <c r="U43" s="184">
        <f>SUM(K43+M43+O43+Q43+S43)</f>
        <v>200</v>
      </c>
      <c r="V43" s="146">
        <f t="shared" si="7"/>
        <v>288705000</v>
      </c>
      <c r="W43" s="65"/>
      <c r="X43" s="66"/>
      <c r="Y43" s="147"/>
      <c r="Z43" s="147"/>
      <c r="AA43" s="147"/>
    </row>
    <row r="44" spans="1:27" s="148" customFormat="1" ht="167.25" customHeight="1" x14ac:dyDescent="0.25">
      <c r="A44" s="78"/>
      <c r="B44" s="78"/>
      <c r="C44" s="67">
        <v>1</v>
      </c>
      <c r="D44" s="67" t="s">
        <v>49</v>
      </c>
      <c r="E44" s="67" t="s">
        <v>41</v>
      </c>
      <c r="F44" s="67" t="s">
        <v>38</v>
      </c>
      <c r="G44" s="67" t="s">
        <v>42</v>
      </c>
      <c r="H44" s="214" t="s">
        <v>109</v>
      </c>
      <c r="I44" s="215" t="s">
        <v>171</v>
      </c>
      <c r="J44" s="184" t="s">
        <v>390</v>
      </c>
      <c r="K44" s="184" t="s">
        <v>173</v>
      </c>
      <c r="L44" s="146">
        <v>1400000000</v>
      </c>
      <c r="M44" s="184" t="s">
        <v>174</v>
      </c>
      <c r="N44" s="146">
        <v>1505727500</v>
      </c>
      <c r="O44" s="184" t="s">
        <v>232</v>
      </c>
      <c r="P44" s="146">
        <v>1620710925</v>
      </c>
      <c r="Q44" s="184" t="s">
        <v>176</v>
      </c>
      <c r="R44" s="146">
        <v>1745696615</v>
      </c>
      <c r="S44" s="184" t="s">
        <v>177</v>
      </c>
      <c r="T44" s="146">
        <v>1853763803</v>
      </c>
      <c r="U44" s="184" t="s">
        <v>178</v>
      </c>
      <c r="V44" s="184">
        <f t="shared" si="7"/>
        <v>8125898843</v>
      </c>
      <c r="W44" s="65"/>
      <c r="X44" s="66"/>
      <c r="Y44" s="147"/>
      <c r="Z44" s="147"/>
      <c r="AA44" s="147"/>
    </row>
    <row r="45" spans="1:27" s="4" customFormat="1" ht="123" customHeight="1" x14ac:dyDescent="0.25">
      <c r="A45" s="151"/>
      <c r="B45" s="151"/>
      <c r="C45" s="152">
        <v>1</v>
      </c>
      <c r="D45" s="152" t="s">
        <v>49</v>
      </c>
      <c r="E45" s="152" t="s">
        <v>42</v>
      </c>
      <c r="F45" s="152"/>
      <c r="G45" s="152"/>
      <c r="H45" s="154" t="s">
        <v>114</v>
      </c>
      <c r="I45" s="154" t="s">
        <v>184</v>
      </c>
      <c r="J45" s="227">
        <v>0.85</v>
      </c>
      <c r="K45" s="159">
        <v>1</v>
      </c>
      <c r="L45" s="158">
        <f>SUM(L46+L51)</f>
        <v>1364250000</v>
      </c>
      <c r="M45" s="159">
        <v>1</v>
      </c>
      <c r="N45" s="158">
        <f>SUM(N46+N51)</f>
        <v>1459747500</v>
      </c>
      <c r="O45" s="159">
        <v>1</v>
      </c>
      <c r="P45" s="158">
        <f>SUM(P46+P51)</f>
        <v>1561929825</v>
      </c>
      <c r="Q45" s="159">
        <v>1</v>
      </c>
      <c r="R45" s="158">
        <f>SUM(R46+R51)</f>
        <v>1671264913</v>
      </c>
      <c r="S45" s="159">
        <v>1</v>
      </c>
      <c r="T45" s="158">
        <f>SUM(T46+T51)</f>
        <v>1788253457</v>
      </c>
      <c r="U45" s="159">
        <v>1</v>
      </c>
      <c r="V45" s="160">
        <f t="shared" si="7"/>
        <v>7845445695</v>
      </c>
      <c r="W45" s="154" t="s">
        <v>239</v>
      </c>
      <c r="X45" s="154" t="s">
        <v>81</v>
      </c>
      <c r="Y45" s="5"/>
      <c r="Z45" s="5"/>
      <c r="AA45" s="5"/>
    </row>
    <row r="46" spans="1:27" s="186" customFormat="1" ht="201.75" customHeight="1" x14ac:dyDescent="0.25">
      <c r="A46" s="235"/>
      <c r="B46" s="235"/>
      <c r="C46" s="236">
        <v>1</v>
      </c>
      <c r="D46" s="236" t="s">
        <v>49</v>
      </c>
      <c r="E46" s="236" t="s">
        <v>42</v>
      </c>
      <c r="F46" s="236" t="s">
        <v>15</v>
      </c>
      <c r="G46" s="237"/>
      <c r="H46" s="238" t="s">
        <v>115</v>
      </c>
      <c r="I46" s="238" t="s">
        <v>185</v>
      </c>
      <c r="J46" s="262" t="s">
        <v>249</v>
      </c>
      <c r="K46" s="262" t="s">
        <v>240</v>
      </c>
      <c r="L46" s="239">
        <f>SUM(L47:L50)</f>
        <v>250250000</v>
      </c>
      <c r="M46" s="262" t="s">
        <v>241</v>
      </c>
      <c r="N46" s="240">
        <f>SUM(N47:N50)</f>
        <v>255747500</v>
      </c>
      <c r="O46" s="262" t="s">
        <v>242</v>
      </c>
      <c r="P46" s="239">
        <f>SUM(P47:P50)</f>
        <v>257929825</v>
      </c>
      <c r="Q46" s="262" t="s">
        <v>242</v>
      </c>
      <c r="R46" s="239">
        <f>SUM(R47:R50)</f>
        <v>277264913</v>
      </c>
      <c r="S46" s="262" t="s">
        <v>242</v>
      </c>
      <c r="T46" s="239">
        <f>SUM(T47:T50)</f>
        <v>284253457</v>
      </c>
      <c r="U46" s="262" t="s">
        <v>243</v>
      </c>
      <c r="V46" s="241">
        <f t="shared" si="7"/>
        <v>1325445695</v>
      </c>
      <c r="W46" s="242"/>
      <c r="X46" s="243"/>
      <c r="Y46" s="185"/>
      <c r="Z46" s="185"/>
      <c r="AA46" s="185"/>
    </row>
    <row r="47" spans="1:27" s="148" customFormat="1" ht="142.5" customHeight="1" x14ac:dyDescent="0.25">
      <c r="A47" s="78"/>
      <c r="B47" s="78"/>
      <c r="C47" s="67">
        <v>1</v>
      </c>
      <c r="D47" s="67" t="s">
        <v>49</v>
      </c>
      <c r="E47" s="67" t="s">
        <v>42</v>
      </c>
      <c r="F47" s="67" t="s">
        <v>15</v>
      </c>
      <c r="G47" s="67" t="s">
        <v>40</v>
      </c>
      <c r="H47" s="214" t="s">
        <v>116</v>
      </c>
      <c r="I47" s="184" t="s">
        <v>186</v>
      </c>
      <c r="J47" s="187" t="s">
        <v>248</v>
      </c>
      <c r="K47" s="187" t="s">
        <v>202</v>
      </c>
      <c r="L47" s="146">
        <v>150000000</v>
      </c>
      <c r="M47" s="187" t="s">
        <v>202</v>
      </c>
      <c r="N47" s="146">
        <v>150000000</v>
      </c>
      <c r="O47" s="187" t="s">
        <v>158</v>
      </c>
      <c r="P47" s="146">
        <v>150000000</v>
      </c>
      <c r="Q47" s="187" t="s">
        <v>158</v>
      </c>
      <c r="R47" s="146">
        <v>150000000</v>
      </c>
      <c r="S47" s="187" t="s">
        <v>158</v>
      </c>
      <c r="T47" s="146">
        <v>150000000</v>
      </c>
      <c r="U47" s="187" t="s">
        <v>203</v>
      </c>
      <c r="V47" s="146">
        <f t="shared" si="7"/>
        <v>750000000</v>
      </c>
      <c r="W47" s="65"/>
      <c r="X47" s="66"/>
      <c r="Y47" s="147"/>
      <c r="Z47" s="147"/>
      <c r="AA47" s="147"/>
    </row>
    <row r="48" spans="1:27" s="148" customFormat="1" ht="63" customHeight="1" x14ac:dyDescent="0.25">
      <c r="A48" s="78"/>
      <c r="B48" s="78"/>
      <c r="C48" s="67">
        <v>1</v>
      </c>
      <c r="D48" s="67" t="s">
        <v>49</v>
      </c>
      <c r="E48" s="67" t="s">
        <v>42</v>
      </c>
      <c r="F48" s="67" t="s">
        <v>15</v>
      </c>
      <c r="G48" s="67" t="s">
        <v>42</v>
      </c>
      <c r="H48" s="216" t="s">
        <v>117</v>
      </c>
      <c r="I48" s="217" t="s">
        <v>187</v>
      </c>
      <c r="J48" s="79" t="s">
        <v>122</v>
      </c>
      <c r="K48" s="209">
        <v>12</v>
      </c>
      <c r="L48" s="146">
        <v>35250000</v>
      </c>
      <c r="M48" s="209">
        <v>12</v>
      </c>
      <c r="N48" s="146">
        <v>35000000</v>
      </c>
      <c r="O48" s="209">
        <v>12</v>
      </c>
      <c r="P48" s="146">
        <v>35000000</v>
      </c>
      <c r="Q48" s="209">
        <v>12</v>
      </c>
      <c r="R48" s="146">
        <v>35000000</v>
      </c>
      <c r="S48" s="209">
        <v>12</v>
      </c>
      <c r="T48" s="146">
        <v>41988544</v>
      </c>
      <c r="U48" s="188">
        <f>SUM(K48+M48+O48+Q48+S48)</f>
        <v>60</v>
      </c>
      <c r="V48" s="146">
        <f t="shared" si="7"/>
        <v>182238544</v>
      </c>
      <c r="W48" s="65"/>
      <c r="X48" s="66"/>
      <c r="Y48" s="147"/>
      <c r="Z48" s="147"/>
      <c r="AA48" s="147"/>
    </row>
    <row r="49" spans="1:27" s="148" customFormat="1" ht="144.75" customHeight="1" x14ac:dyDescent="0.25">
      <c r="A49" s="78"/>
      <c r="B49" s="78"/>
      <c r="C49" s="67">
        <v>1</v>
      </c>
      <c r="D49" s="67" t="s">
        <v>49</v>
      </c>
      <c r="E49" s="67" t="s">
        <v>42</v>
      </c>
      <c r="F49" s="67" t="s">
        <v>15</v>
      </c>
      <c r="G49" s="67" t="s">
        <v>49</v>
      </c>
      <c r="H49" s="214" t="s">
        <v>118</v>
      </c>
      <c r="I49" s="217" t="s">
        <v>120</v>
      </c>
      <c r="J49" s="66" t="s">
        <v>149</v>
      </c>
      <c r="K49" s="208">
        <v>10</v>
      </c>
      <c r="L49" s="146">
        <v>50000000</v>
      </c>
      <c r="M49" s="146">
        <v>10</v>
      </c>
      <c r="N49" s="146">
        <v>50000000</v>
      </c>
      <c r="O49" s="146">
        <v>10</v>
      </c>
      <c r="P49" s="146">
        <v>50000000</v>
      </c>
      <c r="Q49" s="146">
        <v>10</v>
      </c>
      <c r="R49" s="146">
        <v>60000000</v>
      </c>
      <c r="S49" s="146">
        <v>10</v>
      </c>
      <c r="T49" s="146">
        <v>60000000</v>
      </c>
      <c r="U49" s="188">
        <f>SUM(K49+M49+O49+Q49+S49)</f>
        <v>50</v>
      </c>
      <c r="V49" s="146">
        <f t="shared" si="7"/>
        <v>270000000</v>
      </c>
      <c r="W49" s="65"/>
      <c r="X49" s="66"/>
      <c r="Y49" s="147"/>
      <c r="Z49" s="147"/>
      <c r="AA49" s="147"/>
    </row>
    <row r="50" spans="1:27" s="148" customFormat="1" ht="66" customHeight="1" x14ac:dyDescent="0.25">
      <c r="A50" s="78"/>
      <c r="B50" s="78"/>
      <c r="C50" s="67">
        <v>1</v>
      </c>
      <c r="D50" s="67" t="s">
        <v>49</v>
      </c>
      <c r="E50" s="67" t="s">
        <v>42</v>
      </c>
      <c r="F50" s="67" t="s">
        <v>15</v>
      </c>
      <c r="G50" s="67">
        <v>11</v>
      </c>
      <c r="H50" s="214" t="s">
        <v>119</v>
      </c>
      <c r="I50" s="217" t="s">
        <v>121</v>
      </c>
      <c r="J50" s="66" t="s">
        <v>122</v>
      </c>
      <c r="K50" s="66">
        <v>12</v>
      </c>
      <c r="L50" s="188">
        <v>15000000</v>
      </c>
      <c r="M50" s="66">
        <v>12</v>
      </c>
      <c r="N50" s="188">
        <v>20747500</v>
      </c>
      <c r="O50" s="66">
        <v>12</v>
      </c>
      <c r="P50" s="188">
        <v>22929825</v>
      </c>
      <c r="Q50" s="66">
        <v>12</v>
      </c>
      <c r="R50" s="188">
        <v>32264913</v>
      </c>
      <c r="S50" s="66">
        <v>12</v>
      </c>
      <c r="T50" s="188">
        <v>32264913</v>
      </c>
      <c r="U50" s="188">
        <f>SUM(K50+M50+O50+Q50+S50)</f>
        <v>60</v>
      </c>
      <c r="V50" s="146">
        <f t="shared" si="7"/>
        <v>123207151</v>
      </c>
      <c r="W50" s="65"/>
      <c r="X50" s="65"/>
      <c r="Y50" s="147"/>
      <c r="Z50" s="147"/>
      <c r="AA50" s="147"/>
    </row>
    <row r="51" spans="1:27" s="186" customFormat="1" ht="351" customHeight="1" x14ac:dyDescent="0.25">
      <c r="A51" s="235"/>
      <c r="B51" s="235"/>
      <c r="C51" s="236">
        <v>1</v>
      </c>
      <c r="D51" s="236" t="s">
        <v>49</v>
      </c>
      <c r="E51" s="236" t="s">
        <v>42</v>
      </c>
      <c r="F51" s="236" t="s">
        <v>37</v>
      </c>
      <c r="G51" s="237"/>
      <c r="H51" s="238" t="s">
        <v>123</v>
      </c>
      <c r="I51" s="238" t="s">
        <v>188</v>
      </c>
      <c r="J51" s="238" t="s">
        <v>252</v>
      </c>
      <c r="K51" s="238" t="s">
        <v>255</v>
      </c>
      <c r="L51" s="244">
        <f>SUM(L52:L55)</f>
        <v>1114000000</v>
      </c>
      <c r="M51" s="238" t="s">
        <v>276</v>
      </c>
      <c r="N51" s="244">
        <f>SUM(N52:N55)</f>
        <v>1204000000</v>
      </c>
      <c r="O51" s="238" t="s">
        <v>258</v>
      </c>
      <c r="P51" s="244">
        <f>SUM(P52:P55)</f>
        <v>1304000000</v>
      </c>
      <c r="Q51" s="238" t="s">
        <v>259</v>
      </c>
      <c r="R51" s="244">
        <f>SUM(R52:R55)</f>
        <v>1394000000</v>
      </c>
      <c r="S51" s="238" t="s">
        <v>260</v>
      </c>
      <c r="T51" s="244">
        <f>SUM(T52:T55)</f>
        <v>1504000000</v>
      </c>
      <c r="U51" s="238" t="s">
        <v>261</v>
      </c>
      <c r="V51" s="241">
        <f t="shared" si="7"/>
        <v>6520000000</v>
      </c>
      <c r="W51" s="242"/>
      <c r="X51" s="243"/>
      <c r="Y51" s="185"/>
      <c r="Z51" s="185"/>
      <c r="AA51" s="185"/>
    </row>
    <row r="52" spans="1:27" s="148" customFormat="1" ht="68.25" customHeight="1" x14ac:dyDescent="0.25">
      <c r="A52" s="78"/>
      <c r="B52" s="78"/>
      <c r="C52" s="67">
        <v>1</v>
      </c>
      <c r="D52" s="67" t="s">
        <v>49</v>
      </c>
      <c r="E52" s="67" t="s">
        <v>41</v>
      </c>
      <c r="F52" s="67" t="s">
        <v>37</v>
      </c>
      <c r="G52" s="67" t="s">
        <v>40</v>
      </c>
      <c r="H52" s="218" t="s">
        <v>124</v>
      </c>
      <c r="I52" s="215" t="s">
        <v>127</v>
      </c>
      <c r="J52" s="65" t="s">
        <v>128</v>
      </c>
      <c r="K52" s="66" t="s">
        <v>150</v>
      </c>
      <c r="L52" s="188">
        <v>200000000</v>
      </c>
      <c r="M52" s="66" t="s">
        <v>128</v>
      </c>
      <c r="N52" s="188">
        <v>200000000</v>
      </c>
      <c r="O52" s="66" t="s">
        <v>150</v>
      </c>
      <c r="P52" s="188">
        <v>200000000</v>
      </c>
      <c r="Q52" s="66" t="s">
        <v>150</v>
      </c>
      <c r="R52" s="188">
        <v>200000000</v>
      </c>
      <c r="S52" s="66" t="s">
        <v>150</v>
      </c>
      <c r="T52" s="188">
        <v>200000000</v>
      </c>
      <c r="U52" s="66" t="s">
        <v>150</v>
      </c>
      <c r="V52" s="174">
        <f t="shared" si="7"/>
        <v>1000000000</v>
      </c>
      <c r="W52" s="65"/>
      <c r="X52" s="66"/>
      <c r="Y52" s="147"/>
      <c r="Z52" s="147"/>
      <c r="AA52" s="147"/>
    </row>
    <row r="53" spans="1:27" s="148" customFormat="1" ht="213.75" customHeight="1" x14ac:dyDescent="0.25">
      <c r="A53" s="78"/>
      <c r="B53" s="78"/>
      <c r="C53" s="67">
        <v>1</v>
      </c>
      <c r="D53" s="67" t="s">
        <v>49</v>
      </c>
      <c r="E53" s="67" t="s">
        <v>41</v>
      </c>
      <c r="F53" s="67" t="s">
        <v>37</v>
      </c>
      <c r="G53" s="67" t="s">
        <v>48</v>
      </c>
      <c r="H53" s="218" t="s">
        <v>116</v>
      </c>
      <c r="I53" s="219" t="s">
        <v>189</v>
      </c>
      <c r="J53" s="65" t="s">
        <v>250</v>
      </c>
      <c r="K53" s="65" t="s">
        <v>256</v>
      </c>
      <c r="L53" s="188">
        <v>400000000</v>
      </c>
      <c r="M53" s="65" t="s">
        <v>253</v>
      </c>
      <c r="N53" s="188">
        <v>450000000</v>
      </c>
      <c r="O53" s="65" t="s">
        <v>207</v>
      </c>
      <c r="P53" s="188">
        <v>500000000</v>
      </c>
      <c r="Q53" s="65" t="s">
        <v>207</v>
      </c>
      <c r="R53" s="188">
        <v>550000000</v>
      </c>
      <c r="S53" s="65" t="s">
        <v>207</v>
      </c>
      <c r="T53" s="188">
        <v>610000000</v>
      </c>
      <c r="U53" s="65" t="s">
        <v>257</v>
      </c>
      <c r="V53" s="174">
        <f t="shared" si="7"/>
        <v>2510000000</v>
      </c>
      <c r="W53" s="65"/>
      <c r="X53" s="66"/>
      <c r="Y53" s="147"/>
      <c r="Z53" s="147"/>
      <c r="AA53" s="147"/>
    </row>
    <row r="54" spans="1:27" s="148" customFormat="1" ht="297.75" customHeight="1" x14ac:dyDescent="0.25">
      <c r="A54" s="78"/>
      <c r="B54" s="78"/>
      <c r="C54" s="67">
        <v>1</v>
      </c>
      <c r="D54" s="67" t="s">
        <v>49</v>
      </c>
      <c r="E54" s="67" t="s">
        <v>42</v>
      </c>
      <c r="F54" s="67" t="s">
        <v>37</v>
      </c>
      <c r="G54" s="67" t="s">
        <v>57</v>
      </c>
      <c r="H54" s="218" t="s">
        <v>125</v>
      </c>
      <c r="I54" s="65" t="s">
        <v>191</v>
      </c>
      <c r="J54" s="65" t="s">
        <v>251</v>
      </c>
      <c r="K54" s="65" t="s">
        <v>254</v>
      </c>
      <c r="L54" s="188">
        <v>400000000</v>
      </c>
      <c r="M54" s="65" t="s">
        <v>253</v>
      </c>
      <c r="N54" s="188">
        <v>440000000</v>
      </c>
      <c r="O54" s="65" t="s">
        <v>208</v>
      </c>
      <c r="P54" s="188">
        <v>490000000</v>
      </c>
      <c r="Q54" s="65" t="s">
        <v>208</v>
      </c>
      <c r="R54" s="188">
        <v>530000000</v>
      </c>
      <c r="S54" s="65" t="s">
        <v>208</v>
      </c>
      <c r="T54" s="188">
        <v>580000000</v>
      </c>
      <c r="U54" s="65" t="s">
        <v>210</v>
      </c>
      <c r="V54" s="174">
        <f t="shared" si="7"/>
        <v>2440000000</v>
      </c>
      <c r="W54" s="65"/>
      <c r="X54" s="66"/>
      <c r="Y54" s="147"/>
      <c r="Z54" s="147"/>
      <c r="AA54" s="147"/>
    </row>
    <row r="55" spans="1:27" s="148" customFormat="1" ht="165.75" customHeight="1" x14ac:dyDescent="0.25">
      <c r="A55" s="78"/>
      <c r="B55" s="78"/>
      <c r="C55" s="67">
        <v>1</v>
      </c>
      <c r="D55" s="67" t="s">
        <v>49</v>
      </c>
      <c r="E55" s="67" t="s">
        <v>41</v>
      </c>
      <c r="F55" s="67" t="s">
        <v>37</v>
      </c>
      <c r="G55" s="67">
        <v>14</v>
      </c>
      <c r="H55" s="218" t="s">
        <v>126</v>
      </c>
      <c r="I55" s="220" t="s">
        <v>192</v>
      </c>
      <c r="J55" s="65" t="s">
        <v>160</v>
      </c>
      <c r="K55" s="65" t="s">
        <v>211</v>
      </c>
      <c r="L55" s="188">
        <v>114000000</v>
      </c>
      <c r="M55" s="65" t="s">
        <v>211</v>
      </c>
      <c r="N55" s="188">
        <v>114000000</v>
      </c>
      <c r="O55" s="65" t="s">
        <v>211</v>
      </c>
      <c r="P55" s="188">
        <v>114000000</v>
      </c>
      <c r="Q55" s="65" t="s">
        <v>211</v>
      </c>
      <c r="R55" s="188">
        <v>114000000</v>
      </c>
      <c r="S55" s="65" t="s">
        <v>211</v>
      </c>
      <c r="T55" s="188">
        <v>114000000</v>
      </c>
      <c r="U55" s="65" t="s">
        <v>212</v>
      </c>
      <c r="V55" s="174">
        <f t="shared" si="7"/>
        <v>570000000</v>
      </c>
      <c r="W55" s="65"/>
      <c r="X55" s="66"/>
      <c r="Y55" s="147"/>
      <c r="Z55" s="147"/>
      <c r="AA55" s="147"/>
    </row>
    <row r="56" spans="1:27" ht="150" customHeight="1" x14ac:dyDescent="0.25">
      <c r="A56" s="151"/>
      <c r="B56" s="151"/>
      <c r="C56" s="152">
        <v>1</v>
      </c>
      <c r="D56" s="152" t="s">
        <v>49</v>
      </c>
      <c r="E56" s="152" t="s">
        <v>48</v>
      </c>
      <c r="F56" s="161"/>
      <c r="G56" s="161"/>
      <c r="H56" s="154" t="s">
        <v>130</v>
      </c>
      <c r="I56" s="154" t="s">
        <v>179</v>
      </c>
      <c r="J56" s="228">
        <v>0.85</v>
      </c>
      <c r="K56" s="159">
        <v>1</v>
      </c>
      <c r="L56" s="162">
        <f>SUM(L57)</f>
        <v>12641874268</v>
      </c>
      <c r="M56" s="159">
        <v>1</v>
      </c>
      <c r="N56" s="162">
        <f>SUM(N57)</f>
        <v>12741116768</v>
      </c>
      <c r="O56" s="159">
        <v>1</v>
      </c>
      <c r="P56" s="162">
        <f>SUM(P57)</f>
        <v>12847306243</v>
      </c>
      <c r="Q56" s="159">
        <v>1</v>
      </c>
      <c r="R56" s="162">
        <f>SUM(R57)</f>
        <v>12960928981</v>
      </c>
      <c r="S56" s="159">
        <v>1</v>
      </c>
      <c r="T56" s="162">
        <f>SUM(T57)</f>
        <v>13082505311</v>
      </c>
      <c r="U56" s="159">
        <v>1</v>
      </c>
      <c r="V56" s="160">
        <f t="shared" si="7"/>
        <v>64273731571</v>
      </c>
      <c r="W56" s="154" t="s">
        <v>136</v>
      </c>
      <c r="X56" s="154" t="s">
        <v>81</v>
      </c>
      <c r="Y56" s="1"/>
      <c r="Z56" s="1"/>
      <c r="AA56" s="1"/>
    </row>
    <row r="57" spans="1:27" s="196" customFormat="1" ht="133.5" customHeight="1" x14ac:dyDescent="0.25">
      <c r="A57" s="189"/>
      <c r="B57" s="189"/>
      <c r="C57" s="190">
        <v>1</v>
      </c>
      <c r="D57" s="190" t="s">
        <v>49</v>
      </c>
      <c r="E57" s="190" t="s">
        <v>48</v>
      </c>
      <c r="F57" s="190" t="s">
        <v>37</v>
      </c>
      <c r="G57" s="191"/>
      <c r="H57" s="192" t="s">
        <v>131</v>
      </c>
      <c r="I57" s="192" t="s">
        <v>180</v>
      </c>
      <c r="J57" s="229" t="s">
        <v>392</v>
      </c>
      <c r="K57" s="230" t="s">
        <v>285</v>
      </c>
      <c r="L57" s="194">
        <f>SUM(L58:L60)</f>
        <v>12641874268</v>
      </c>
      <c r="M57" s="230" t="s">
        <v>286</v>
      </c>
      <c r="N57" s="194">
        <f>SUM(N58:N60)</f>
        <v>12741116768</v>
      </c>
      <c r="O57" s="230" t="s">
        <v>286</v>
      </c>
      <c r="P57" s="194">
        <f>SUM(P58:P60)</f>
        <v>12847306243</v>
      </c>
      <c r="Q57" s="230" t="s">
        <v>287</v>
      </c>
      <c r="R57" s="194">
        <f>SUM(R58:R60)</f>
        <v>12960928981</v>
      </c>
      <c r="S57" s="230" t="s">
        <v>287</v>
      </c>
      <c r="T57" s="194">
        <f>SUM(T58:T60)</f>
        <v>13082505311</v>
      </c>
      <c r="U57" s="230" t="s">
        <v>287</v>
      </c>
      <c r="V57" s="193">
        <f t="shared" si="7"/>
        <v>64273731571</v>
      </c>
      <c r="W57" s="192" t="s">
        <v>262</v>
      </c>
      <c r="X57" s="192" t="s">
        <v>81</v>
      </c>
      <c r="Y57" s="195"/>
      <c r="Z57" s="195"/>
      <c r="AA57" s="195"/>
    </row>
    <row r="58" spans="1:27" s="148" customFormat="1" ht="99" customHeight="1" x14ac:dyDescent="0.25">
      <c r="A58" s="78"/>
      <c r="B58" s="78"/>
      <c r="C58" s="67">
        <v>1</v>
      </c>
      <c r="D58" s="67" t="s">
        <v>49</v>
      </c>
      <c r="E58" s="67" t="s">
        <v>48</v>
      </c>
      <c r="F58" s="67" t="s">
        <v>37</v>
      </c>
      <c r="G58" s="67" t="s">
        <v>14</v>
      </c>
      <c r="H58" s="218" t="s">
        <v>132</v>
      </c>
      <c r="I58" s="197" t="s">
        <v>378</v>
      </c>
      <c r="J58" s="197" t="s">
        <v>393</v>
      </c>
      <c r="K58" s="197" t="s">
        <v>145</v>
      </c>
      <c r="L58" s="188">
        <v>600000000</v>
      </c>
      <c r="M58" s="197" t="s">
        <v>146</v>
      </c>
      <c r="N58" s="188">
        <v>676992500</v>
      </c>
      <c r="O58" s="197" t="s">
        <v>146</v>
      </c>
      <c r="P58" s="188">
        <v>725000000</v>
      </c>
      <c r="Q58" s="197" t="s">
        <v>147</v>
      </c>
      <c r="R58" s="188">
        <v>800000000</v>
      </c>
      <c r="S58" s="197" t="s">
        <v>147</v>
      </c>
      <c r="T58" s="188">
        <v>833381043</v>
      </c>
      <c r="U58" s="197" t="s">
        <v>147</v>
      </c>
      <c r="V58" s="207">
        <f t="shared" si="7"/>
        <v>3635373543</v>
      </c>
      <c r="W58" s="65"/>
      <c r="X58" s="65"/>
      <c r="Y58" s="147"/>
      <c r="Z58" s="147"/>
      <c r="AA58" s="147"/>
    </row>
    <row r="59" spans="1:27" s="148" customFormat="1" ht="87" customHeight="1" x14ac:dyDescent="0.25">
      <c r="A59" s="78"/>
      <c r="B59" s="78"/>
      <c r="C59" s="67">
        <v>1</v>
      </c>
      <c r="D59" s="67" t="s">
        <v>49</v>
      </c>
      <c r="E59" s="67" t="s">
        <v>48</v>
      </c>
      <c r="F59" s="67" t="s">
        <v>37</v>
      </c>
      <c r="G59" s="67" t="s">
        <v>41</v>
      </c>
      <c r="H59" s="218" t="s">
        <v>131</v>
      </c>
      <c r="I59" s="184" t="s">
        <v>379</v>
      </c>
      <c r="J59" s="65" t="s">
        <v>135</v>
      </c>
      <c r="K59" s="65" t="s">
        <v>135</v>
      </c>
      <c r="L59" s="188">
        <v>817750000</v>
      </c>
      <c r="M59" s="65" t="s">
        <v>135</v>
      </c>
      <c r="N59" s="188">
        <v>840000000</v>
      </c>
      <c r="O59" s="65" t="s">
        <v>135</v>
      </c>
      <c r="P59" s="188">
        <v>898181975</v>
      </c>
      <c r="Q59" s="65" t="s">
        <v>135</v>
      </c>
      <c r="R59" s="188">
        <v>936804713</v>
      </c>
      <c r="S59" s="65" t="s">
        <v>135</v>
      </c>
      <c r="T59" s="188">
        <v>1025000000</v>
      </c>
      <c r="U59" s="65" t="s">
        <v>135</v>
      </c>
      <c r="V59" s="207">
        <f t="shared" si="7"/>
        <v>4517736688</v>
      </c>
      <c r="W59" s="65"/>
      <c r="X59" s="65"/>
      <c r="Y59" s="147"/>
      <c r="Z59" s="147"/>
      <c r="AA59" s="147"/>
    </row>
    <row r="60" spans="1:27" s="148" customFormat="1" ht="141" customHeight="1" x14ac:dyDescent="0.25">
      <c r="A60" s="78"/>
      <c r="B60" s="78"/>
      <c r="C60" s="67">
        <v>1</v>
      </c>
      <c r="D60" s="67" t="s">
        <v>49</v>
      </c>
      <c r="E60" s="67" t="s">
        <v>48</v>
      </c>
      <c r="F60" s="67" t="s">
        <v>37</v>
      </c>
      <c r="G60" s="67" t="s">
        <v>40</v>
      </c>
      <c r="H60" s="218" t="s">
        <v>282</v>
      </c>
      <c r="I60" s="184" t="s">
        <v>283</v>
      </c>
      <c r="J60" s="197">
        <v>0</v>
      </c>
      <c r="K60" s="65" t="s">
        <v>284</v>
      </c>
      <c r="L60" s="188">
        <v>11224124268</v>
      </c>
      <c r="M60" s="65" t="s">
        <v>284</v>
      </c>
      <c r="N60" s="188">
        <v>11224124268</v>
      </c>
      <c r="O60" s="65" t="s">
        <v>284</v>
      </c>
      <c r="P60" s="188">
        <v>11224124268</v>
      </c>
      <c r="Q60" s="65" t="s">
        <v>284</v>
      </c>
      <c r="R60" s="188">
        <v>11224124268</v>
      </c>
      <c r="S60" s="65" t="s">
        <v>284</v>
      </c>
      <c r="T60" s="188">
        <v>11224124268</v>
      </c>
      <c r="U60" s="65" t="s">
        <v>284</v>
      </c>
      <c r="V60" s="207">
        <f t="shared" si="7"/>
        <v>56120621340</v>
      </c>
      <c r="W60" s="65"/>
      <c r="X60" s="65"/>
      <c r="Y60" s="147"/>
      <c r="Z60" s="147"/>
      <c r="AA60" s="147"/>
    </row>
    <row r="61" spans="1:27" ht="125.25" customHeight="1" x14ac:dyDescent="0.25">
      <c r="A61" s="151"/>
      <c r="B61" s="151"/>
      <c r="C61" s="152">
        <v>1</v>
      </c>
      <c r="D61" s="152" t="s">
        <v>49</v>
      </c>
      <c r="E61" s="152" t="s">
        <v>49</v>
      </c>
      <c r="F61" s="161"/>
      <c r="G61" s="161"/>
      <c r="H61" s="154" t="s">
        <v>137</v>
      </c>
      <c r="I61" s="154" t="s">
        <v>138</v>
      </c>
      <c r="J61" s="228">
        <v>0.85</v>
      </c>
      <c r="K61" s="159">
        <v>1</v>
      </c>
      <c r="L61" s="162">
        <f>SUM(L62+L65)</f>
        <v>240750000</v>
      </c>
      <c r="M61" s="159">
        <v>1</v>
      </c>
      <c r="N61" s="162">
        <f>SUM(N62+N65)</f>
        <v>257602500</v>
      </c>
      <c r="O61" s="159">
        <v>1</v>
      </c>
      <c r="P61" s="162">
        <f>SUM(P62+P65)</f>
        <v>275634675</v>
      </c>
      <c r="Q61" s="159">
        <v>1</v>
      </c>
      <c r="R61" s="162">
        <f>SUM(R62+R65)</f>
        <v>294929102</v>
      </c>
      <c r="S61" s="159">
        <v>1</v>
      </c>
      <c r="T61" s="162">
        <f>SUM(T62+T65)</f>
        <v>315574139</v>
      </c>
      <c r="U61" s="159">
        <v>1</v>
      </c>
      <c r="V61" s="160">
        <f t="shared" si="7"/>
        <v>1384490416</v>
      </c>
      <c r="W61" s="154" t="s">
        <v>136</v>
      </c>
      <c r="X61" s="154" t="s">
        <v>81</v>
      </c>
      <c r="Y61" s="1"/>
      <c r="Z61" s="1"/>
      <c r="AA61" s="1"/>
    </row>
    <row r="62" spans="1:27" s="203" customFormat="1" ht="124.5" customHeight="1" x14ac:dyDescent="0.25">
      <c r="A62" s="198"/>
      <c r="B62" s="198"/>
      <c r="C62" s="199">
        <v>1</v>
      </c>
      <c r="D62" s="199" t="s">
        <v>49</v>
      </c>
      <c r="E62" s="199" t="s">
        <v>49</v>
      </c>
      <c r="F62" s="200" t="s">
        <v>15</v>
      </c>
      <c r="G62" s="200"/>
      <c r="H62" s="221" t="s">
        <v>139</v>
      </c>
      <c r="I62" s="221" t="s">
        <v>181</v>
      </c>
      <c r="J62" s="234" t="s">
        <v>122</v>
      </c>
      <c r="K62" s="232">
        <v>12</v>
      </c>
      <c r="L62" s="201">
        <f>SUM(L63:L64)</f>
        <v>165750000</v>
      </c>
      <c r="M62" s="232">
        <v>12</v>
      </c>
      <c r="N62" s="201">
        <f>SUM(N63:N64)</f>
        <v>177602500</v>
      </c>
      <c r="O62" s="232">
        <v>12</v>
      </c>
      <c r="P62" s="201">
        <f>SUM(P63:P64)</f>
        <v>192634675</v>
      </c>
      <c r="Q62" s="232">
        <v>12</v>
      </c>
      <c r="R62" s="201">
        <f>SUM(R63:R64)</f>
        <v>209929102</v>
      </c>
      <c r="S62" s="232">
        <v>12</v>
      </c>
      <c r="T62" s="201">
        <f>SUM(T63:T64)</f>
        <v>215574139</v>
      </c>
      <c r="U62" s="232">
        <f>SUM(K62+M62+O62+Q62+S62)</f>
        <v>60</v>
      </c>
      <c r="V62" s="206">
        <f>SUM(L62+N62+P62+R62+T62)</f>
        <v>961490416</v>
      </c>
      <c r="W62" s="231" t="s">
        <v>136</v>
      </c>
      <c r="X62" s="231" t="s">
        <v>81</v>
      </c>
      <c r="Y62" s="202"/>
      <c r="Z62" s="202"/>
      <c r="AA62" s="202"/>
    </row>
    <row r="63" spans="1:27" s="148" customFormat="1" ht="65.25" customHeight="1" x14ac:dyDescent="0.25">
      <c r="A63" s="204"/>
      <c r="B63" s="204"/>
      <c r="C63" s="67">
        <v>1</v>
      </c>
      <c r="D63" s="67" t="s">
        <v>49</v>
      </c>
      <c r="E63" s="67" t="s">
        <v>49</v>
      </c>
      <c r="F63" s="205" t="s">
        <v>15</v>
      </c>
      <c r="G63" s="205" t="s">
        <v>14</v>
      </c>
      <c r="H63" s="218" t="s">
        <v>140</v>
      </c>
      <c r="I63" s="215" t="s">
        <v>266</v>
      </c>
      <c r="J63" s="112" t="s">
        <v>122</v>
      </c>
      <c r="K63" s="188">
        <v>12</v>
      </c>
      <c r="L63" s="188">
        <v>100000000</v>
      </c>
      <c r="M63" s="188">
        <v>12</v>
      </c>
      <c r="N63" s="188">
        <v>111602500</v>
      </c>
      <c r="O63" s="188">
        <v>12</v>
      </c>
      <c r="P63" s="188">
        <v>122634675</v>
      </c>
      <c r="Q63" s="188">
        <v>12</v>
      </c>
      <c r="R63" s="188">
        <v>134929102</v>
      </c>
      <c r="S63" s="188">
        <v>12</v>
      </c>
      <c r="T63" s="188">
        <v>140574139</v>
      </c>
      <c r="U63" s="188">
        <f>SUM(K63+M63+O63+Q63+S63)</f>
        <v>60</v>
      </c>
      <c r="V63" s="146">
        <f t="shared" si="7"/>
        <v>609740416</v>
      </c>
      <c r="W63" s="65"/>
      <c r="X63" s="112"/>
      <c r="Y63" s="147"/>
      <c r="Z63" s="147"/>
      <c r="AA63" s="147"/>
    </row>
    <row r="64" spans="1:27" s="148" customFormat="1" ht="90" customHeight="1" x14ac:dyDescent="0.25">
      <c r="A64" s="204"/>
      <c r="B64" s="204"/>
      <c r="C64" s="67">
        <v>1</v>
      </c>
      <c r="D64" s="67" t="s">
        <v>49</v>
      </c>
      <c r="E64" s="67" t="s">
        <v>49</v>
      </c>
      <c r="F64" s="205" t="s">
        <v>15</v>
      </c>
      <c r="G64" s="205" t="s">
        <v>40</v>
      </c>
      <c r="H64" s="218" t="s">
        <v>141</v>
      </c>
      <c r="I64" s="215" t="s">
        <v>267</v>
      </c>
      <c r="J64" s="112" t="s">
        <v>122</v>
      </c>
      <c r="K64" s="112">
        <v>12</v>
      </c>
      <c r="L64" s="188">
        <v>65750000</v>
      </c>
      <c r="M64" s="112">
        <v>12</v>
      </c>
      <c r="N64" s="188">
        <v>66000000</v>
      </c>
      <c r="O64" s="112">
        <v>12</v>
      </c>
      <c r="P64" s="188">
        <v>70000000</v>
      </c>
      <c r="Q64" s="112">
        <v>12</v>
      </c>
      <c r="R64" s="188">
        <v>75000000</v>
      </c>
      <c r="S64" s="112">
        <v>12</v>
      </c>
      <c r="T64" s="188">
        <v>75000000</v>
      </c>
      <c r="U64" s="188">
        <f>SUM(K64+M64+O64+Q64+S64)</f>
        <v>60</v>
      </c>
      <c r="V64" s="146">
        <f t="shared" si="7"/>
        <v>351750000</v>
      </c>
      <c r="W64" s="65"/>
      <c r="X64" s="112"/>
      <c r="Y64" s="147"/>
      <c r="Z64" s="147"/>
      <c r="AA64" s="147"/>
    </row>
    <row r="65" spans="1:27" s="203" customFormat="1" ht="122.25" customHeight="1" x14ac:dyDescent="0.25">
      <c r="A65" s="198"/>
      <c r="B65" s="198"/>
      <c r="C65" s="199">
        <v>1</v>
      </c>
      <c r="D65" s="199" t="s">
        <v>49</v>
      </c>
      <c r="E65" s="199" t="s">
        <v>49</v>
      </c>
      <c r="F65" s="200" t="s">
        <v>37</v>
      </c>
      <c r="G65" s="200"/>
      <c r="H65" s="221" t="s">
        <v>142</v>
      </c>
      <c r="I65" s="221" t="s">
        <v>144</v>
      </c>
      <c r="J65" s="234" t="s">
        <v>148</v>
      </c>
      <c r="K65" s="234">
        <v>50</v>
      </c>
      <c r="L65" s="201">
        <f>SUM(L66)</f>
        <v>75000000</v>
      </c>
      <c r="M65" s="234">
        <v>50</v>
      </c>
      <c r="N65" s="201">
        <f>SUM(N66)</f>
        <v>80000000</v>
      </c>
      <c r="O65" s="234">
        <v>50</v>
      </c>
      <c r="P65" s="201">
        <f>SUM(P66)</f>
        <v>83000000</v>
      </c>
      <c r="Q65" s="234">
        <v>50</v>
      </c>
      <c r="R65" s="201">
        <f>SUM(R66)</f>
        <v>85000000</v>
      </c>
      <c r="S65" s="234">
        <v>50</v>
      </c>
      <c r="T65" s="201">
        <f>SUM(T66)</f>
        <v>100000000</v>
      </c>
      <c r="U65" s="234">
        <v>50</v>
      </c>
      <c r="V65" s="206">
        <f t="shared" si="7"/>
        <v>423000000</v>
      </c>
      <c r="W65" s="231" t="s">
        <v>136</v>
      </c>
      <c r="X65" s="231" t="s">
        <v>81</v>
      </c>
      <c r="Y65" s="202"/>
      <c r="Z65" s="202"/>
      <c r="AA65" s="202"/>
    </row>
    <row r="66" spans="1:27" s="148" customFormat="1" ht="81" customHeight="1" x14ac:dyDescent="0.25">
      <c r="A66" s="204"/>
      <c r="B66" s="204"/>
      <c r="C66" s="67">
        <v>1</v>
      </c>
      <c r="D66" s="67" t="s">
        <v>49</v>
      </c>
      <c r="E66" s="67" t="s">
        <v>49</v>
      </c>
      <c r="F66" s="205" t="s">
        <v>37</v>
      </c>
      <c r="G66" s="205" t="s">
        <v>41</v>
      </c>
      <c r="H66" s="218" t="s">
        <v>143</v>
      </c>
      <c r="I66" s="215" t="s">
        <v>144</v>
      </c>
      <c r="J66" s="112" t="s">
        <v>148</v>
      </c>
      <c r="K66" s="112">
        <v>50</v>
      </c>
      <c r="L66" s="188">
        <v>75000000</v>
      </c>
      <c r="M66" s="188">
        <v>50</v>
      </c>
      <c r="N66" s="188">
        <v>80000000</v>
      </c>
      <c r="O66" s="188">
        <v>50</v>
      </c>
      <c r="P66" s="188">
        <v>83000000</v>
      </c>
      <c r="Q66" s="188">
        <v>50</v>
      </c>
      <c r="R66" s="188">
        <v>85000000</v>
      </c>
      <c r="S66" s="188">
        <v>50</v>
      </c>
      <c r="T66" s="188">
        <v>100000000</v>
      </c>
      <c r="U66" s="188">
        <v>50</v>
      </c>
      <c r="V66" s="146">
        <f t="shared" si="7"/>
        <v>423000000</v>
      </c>
      <c r="W66" s="65" t="s">
        <v>136</v>
      </c>
      <c r="X66" s="112"/>
      <c r="Y66" s="147"/>
      <c r="Z66" s="147"/>
      <c r="AA66" s="147"/>
    </row>
    <row r="67" spans="1:27" ht="32.25" customHeight="1" x14ac:dyDescent="0.25">
      <c r="A67" s="8"/>
      <c r="B67" s="8"/>
      <c r="C67" s="2"/>
      <c r="D67" s="2"/>
      <c r="E67" s="2"/>
      <c r="F67" s="2"/>
      <c r="G67" s="7"/>
      <c r="H67" s="7"/>
      <c r="I67" s="7"/>
      <c r="J67" s="7"/>
      <c r="K67" s="9"/>
      <c r="L67" s="9">
        <f>SUM(L13+L39+L45+L56+L61)</f>
        <v>25164375788</v>
      </c>
      <c r="M67" s="9"/>
      <c r="N67" s="9">
        <f>SUM(N13+N39+N45+N56+N61)</f>
        <v>26172945788</v>
      </c>
      <c r="O67" s="9"/>
      <c r="P67" s="9">
        <f>SUM(P13+P39+P45+P56+P61)</f>
        <v>27219363294</v>
      </c>
      <c r="Q67" s="9"/>
      <c r="R67" s="9">
        <f>SUM(R13+R39+R45+R56+R61)</f>
        <v>28339030026</v>
      </c>
      <c r="S67" s="9"/>
      <c r="T67" s="9">
        <f>SUM(T13+T39+T45+T56+T61)</f>
        <v>29537073429</v>
      </c>
      <c r="U67" s="9"/>
      <c r="V67" s="143">
        <f t="shared" si="7"/>
        <v>136432788325</v>
      </c>
      <c r="W67" s="7"/>
      <c r="X67" s="3"/>
      <c r="Y67" s="1"/>
      <c r="Z67" s="1"/>
      <c r="AA67" s="1"/>
    </row>
    <row r="68" spans="1:27" x14ac:dyDescent="0.25">
      <c r="C68" s="1"/>
      <c r="D68" s="1"/>
      <c r="E68" s="1"/>
      <c r="F68" s="1"/>
      <c r="G68" s="1"/>
      <c r="H68" s="1"/>
      <c r="I68" s="1"/>
      <c r="J68" s="1"/>
      <c r="K68" s="1"/>
      <c r="L68" s="1"/>
      <c r="M68" s="1"/>
      <c r="N68" s="14"/>
      <c r="O68" s="14"/>
      <c r="P68" s="14"/>
      <c r="Q68" s="14"/>
      <c r="R68" s="14"/>
      <c r="S68" s="14"/>
      <c r="T68" s="14"/>
      <c r="U68" s="14"/>
      <c r="V68" s="1"/>
      <c r="W68" s="1"/>
      <c r="X68" s="1"/>
      <c r="Y68" s="1"/>
      <c r="Z68" s="1"/>
      <c r="AA68" s="1"/>
    </row>
    <row r="69" spans="1:27" x14ac:dyDescent="0.25">
      <c r="C69" s="1"/>
      <c r="D69" s="1"/>
      <c r="E69" s="1"/>
      <c r="F69" s="1"/>
      <c r="G69" s="1"/>
      <c r="H69" s="1"/>
      <c r="I69" s="1"/>
      <c r="J69" s="1"/>
      <c r="K69" s="1"/>
      <c r="L69" s="121"/>
      <c r="M69" s="1"/>
      <c r="N69" s="1"/>
      <c r="O69" s="1"/>
      <c r="P69" s="1"/>
      <c r="Q69" s="1"/>
      <c r="R69" s="1"/>
      <c r="S69" s="1"/>
      <c r="T69" s="1"/>
      <c r="U69" s="1"/>
      <c r="V69" s="1"/>
      <c r="W69" s="1"/>
      <c r="X69" s="1"/>
      <c r="Y69" s="1"/>
      <c r="Z69" s="1"/>
      <c r="AA69" s="1"/>
    </row>
    <row r="70" spans="1:27" x14ac:dyDescent="0.25">
      <c r="C70" s="1"/>
      <c r="D70" s="1"/>
      <c r="E70" s="1"/>
      <c r="F70" s="1"/>
      <c r="G70" s="1"/>
      <c r="H70" s="1"/>
      <c r="I70" s="1"/>
      <c r="J70" s="1"/>
      <c r="K70" s="1"/>
      <c r="L70" s="1"/>
      <c r="M70" s="1"/>
      <c r="N70" s="1"/>
      <c r="O70" s="1"/>
      <c r="P70" s="1"/>
      <c r="Q70" s="1"/>
      <c r="R70" s="1"/>
      <c r="S70" s="1"/>
      <c r="T70" s="1"/>
      <c r="U70" s="1"/>
      <c r="V70" s="1"/>
      <c r="W70" s="1"/>
      <c r="X70" s="1"/>
      <c r="Y70" s="1"/>
      <c r="Z70" s="1"/>
      <c r="AA70" s="1"/>
    </row>
    <row r="71" spans="1:27" x14ac:dyDescent="0.25">
      <c r="C71" s="1"/>
      <c r="D71" s="1"/>
      <c r="E71" s="1"/>
      <c r="F71" s="1"/>
      <c r="G71" s="1"/>
      <c r="H71" s="1"/>
      <c r="I71" s="1"/>
      <c r="J71" s="1"/>
      <c r="K71" s="1"/>
      <c r="L71" s="1"/>
      <c r="M71" s="1"/>
      <c r="N71" s="1"/>
      <c r="O71" s="1"/>
      <c r="P71" s="1"/>
      <c r="Q71" s="1"/>
      <c r="R71" s="1"/>
      <c r="S71" s="1"/>
      <c r="T71" s="1"/>
      <c r="U71" s="1"/>
      <c r="V71" s="1"/>
      <c r="W71" s="1"/>
      <c r="X71" s="1"/>
      <c r="Y71" s="1"/>
      <c r="Z71" s="1"/>
      <c r="AA71" s="1"/>
    </row>
    <row r="72" spans="1:27" x14ac:dyDescent="0.25">
      <c r="C72" s="1"/>
      <c r="D72" s="1"/>
      <c r="E72" s="1"/>
      <c r="F72" s="1"/>
      <c r="G72" s="1"/>
      <c r="H72" s="1"/>
      <c r="I72" s="1"/>
      <c r="J72" s="1"/>
      <c r="K72" s="1"/>
      <c r="L72" s="1"/>
      <c r="M72" s="1"/>
      <c r="N72" s="1"/>
      <c r="O72" s="1"/>
      <c r="P72" s="1"/>
      <c r="Q72" s="1"/>
      <c r="R72" s="1"/>
      <c r="S72" s="1"/>
      <c r="T72" s="1"/>
      <c r="U72" s="1"/>
      <c r="V72" s="1"/>
      <c r="W72" s="1"/>
      <c r="X72" s="1"/>
      <c r="Y72" s="1"/>
      <c r="Z72" s="1"/>
      <c r="AA72" s="1"/>
    </row>
    <row r="73" spans="1:27" x14ac:dyDescent="0.25">
      <c r="C73" s="1"/>
      <c r="D73" s="1"/>
      <c r="E73" s="1"/>
      <c r="F73" s="1"/>
      <c r="G73" s="1"/>
      <c r="H73" s="1"/>
      <c r="I73" s="1"/>
      <c r="J73" s="1"/>
      <c r="K73" s="1"/>
      <c r="L73" s="1"/>
      <c r="M73" s="1"/>
      <c r="N73" s="1"/>
      <c r="O73" s="1"/>
      <c r="P73" s="1"/>
      <c r="Q73" s="1"/>
      <c r="R73" s="1"/>
      <c r="S73" s="1"/>
      <c r="T73" s="1"/>
      <c r="U73" s="1"/>
      <c r="V73" s="1"/>
      <c r="W73" s="1"/>
      <c r="X73" s="1"/>
      <c r="Y73" s="1"/>
      <c r="Z73" s="1"/>
      <c r="AA73" s="1"/>
    </row>
    <row r="74" spans="1:27" x14ac:dyDescent="0.25">
      <c r="C74" s="1"/>
      <c r="D74" s="1"/>
      <c r="E74" s="1"/>
      <c r="F74" s="1"/>
      <c r="G74" s="1"/>
      <c r="H74" s="1"/>
      <c r="I74" s="1"/>
      <c r="J74" s="1"/>
      <c r="K74" s="1"/>
      <c r="L74" s="1"/>
      <c r="M74" s="1"/>
      <c r="N74" s="1"/>
      <c r="O74" s="1"/>
      <c r="P74" s="1"/>
      <c r="Q74" s="1"/>
      <c r="R74" s="1"/>
      <c r="S74" s="1"/>
      <c r="T74" s="1"/>
      <c r="U74" s="1"/>
      <c r="V74" s="1"/>
      <c r="W74" s="1"/>
      <c r="X74" s="1"/>
      <c r="Y74" s="1"/>
      <c r="Z74" s="1"/>
      <c r="AA74" s="1"/>
    </row>
    <row r="75" spans="1:27" x14ac:dyDescent="0.25">
      <c r="C75" s="1"/>
      <c r="D75" s="1"/>
      <c r="E75" s="1"/>
      <c r="F75" s="1"/>
      <c r="G75" s="1"/>
      <c r="H75" s="1"/>
      <c r="I75" s="1"/>
      <c r="J75" s="1"/>
      <c r="K75" s="1"/>
      <c r="L75" s="1"/>
      <c r="M75" s="1"/>
      <c r="N75" s="1"/>
      <c r="O75" s="1"/>
      <c r="P75" s="1"/>
      <c r="Q75" s="1"/>
      <c r="R75" s="1"/>
      <c r="S75" s="1"/>
      <c r="T75" s="1"/>
      <c r="U75" s="1"/>
      <c r="V75" s="1"/>
      <c r="W75" s="1"/>
      <c r="X75" s="1"/>
      <c r="Y75" s="1"/>
      <c r="Z75" s="1"/>
      <c r="AA75" s="1"/>
    </row>
    <row r="76" spans="1:27" x14ac:dyDescent="0.25">
      <c r="C76" s="1"/>
      <c r="D76" s="1"/>
      <c r="E76" s="1"/>
      <c r="F76" s="1"/>
      <c r="G76" s="1"/>
      <c r="H76" s="1"/>
      <c r="I76" s="1"/>
      <c r="J76" s="1"/>
      <c r="K76" s="1"/>
      <c r="L76" s="1"/>
      <c r="M76" s="1"/>
      <c r="N76" s="1"/>
      <c r="O76" s="1"/>
      <c r="P76" s="1"/>
      <c r="Q76" s="1"/>
      <c r="R76" s="1"/>
      <c r="S76" s="1"/>
      <c r="T76" s="1"/>
      <c r="U76" s="1"/>
      <c r="V76" s="1"/>
      <c r="W76" s="1"/>
      <c r="X76" s="1"/>
      <c r="Y76" s="1"/>
      <c r="Z76" s="1"/>
      <c r="AA76" s="1"/>
    </row>
    <row r="77" spans="1:27" x14ac:dyDescent="0.25">
      <c r="C77" s="1"/>
      <c r="D77" s="1"/>
      <c r="E77" s="1"/>
      <c r="F77" s="1"/>
      <c r="G77" s="1"/>
      <c r="H77" s="1"/>
      <c r="I77" s="1"/>
      <c r="J77" s="1"/>
      <c r="K77" s="1"/>
      <c r="L77" s="1"/>
      <c r="M77" s="1"/>
      <c r="N77" s="1"/>
      <c r="O77" s="1"/>
      <c r="P77" s="1"/>
      <c r="Q77" s="1"/>
      <c r="R77" s="1"/>
      <c r="S77" s="1"/>
      <c r="T77" s="1"/>
      <c r="U77" s="1"/>
      <c r="V77" s="1"/>
      <c r="W77" s="1"/>
      <c r="X77" s="1"/>
      <c r="Y77" s="1"/>
      <c r="Z77" s="1"/>
      <c r="AA77" s="1"/>
    </row>
    <row r="78" spans="1:27" x14ac:dyDescent="0.25">
      <c r="C78" s="1"/>
      <c r="D78" s="1"/>
      <c r="E78" s="1"/>
      <c r="F78" s="1"/>
      <c r="G78" s="1"/>
      <c r="H78" s="1"/>
      <c r="I78" s="1"/>
      <c r="J78" s="1"/>
      <c r="K78" s="1"/>
      <c r="L78" s="1"/>
      <c r="M78" s="1"/>
      <c r="N78" s="1"/>
      <c r="O78" s="1"/>
      <c r="P78" s="1"/>
      <c r="Q78" s="1"/>
      <c r="R78" s="1"/>
      <c r="S78" s="1"/>
      <c r="T78" s="1"/>
      <c r="U78" s="1"/>
      <c r="V78" s="1"/>
      <c r="W78" s="1"/>
      <c r="X78" s="1"/>
      <c r="Y78" s="1"/>
      <c r="Z78" s="1"/>
      <c r="AA78" s="1"/>
    </row>
    <row r="79" spans="1:27" x14ac:dyDescent="0.25">
      <c r="C79" s="1"/>
      <c r="D79" s="1"/>
      <c r="E79" s="1"/>
      <c r="F79" s="1"/>
      <c r="G79" s="1"/>
      <c r="H79" s="1"/>
      <c r="I79" s="1"/>
      <c r="J79" s="1"/>
      <c r="K79" s="1"/>
      <c r="L79" s="1"/>
      <c r="M79" s="1"/>
      <c r="N79" s="1"/>
      <c r="O79" s="1"/>
      <c r="P79" s="1"/>
      <c r="Q79" s="1"/>
      <c r="R79" s="1"/>
      <c r="S79" s="1"/>
      <c r="T79" s="1"/>
      <c r="U79" s="1"/>
      <c r="V79" s="1"/>
      <c r="W79" s="1"/>
      <c r="X79" s="1"/>
      <c r="Y79" s="1"/>
      <c r="Z79" s="1"/>
      <c r="AA79" s="1"/>
    </row>
    <row r="80" spans="1:27" x14ac:dyDescent="0.25">
      <c r="C80" s="1"/>
      <c r="D80" s="1"/>
      <c r="E80" s="1"/>
      <c r="F80" s="1"/>
      <c r="G80" s="1"/>
      <c r="H80" s="1"/>
      <c r="I80" s="1"/>
      <c r="J80" s="1"/>
      <c r="K80" s="1"/>
      <c r="L80" s="1"/>
      <c r="M80" s="1"/>
      <c r="N80" s="1"/>
      <c r="O80" s="1"/>
      <c r="P80" s="1"/>
      <c r="Q80" s="1"/>
      <c r="R80" s="1"/>
      <c r="S80" s="1"/>
      <c r="T80" s="1"/>
      <c r="U80" s="1"/>
      <c r="V80" s="1"/>
      <c r="W80" s="1"/>
      <c r="X80" s="1"/>
      <c r="Y80" s="1"/>
      <c r="Z80" s="1"/>
      <c r="AA80" s="1"/>
    </row>
    <row r="81" spans="3:27" x14ac:dyDescent="0.25">
      <c r="C81" s="1"/>
      <c r="D81" s="1"/>
      <c r="E81" s="1"/>
      <c r="F81" s="1"/>
      <c r="G81" s="1"/>
      <c r="H81" s="1"/>
      <c r="I81" s="1"/>
      <c r="J81" s="1"/>
      <c r="K81" s="1"/>
      <c r="L81" s="1"/>
      <c r="M81" s="1"/>
      <c r="N81" s="1"/>
      <c r="O81" s="1"/>
      <c r="P81" s="1"/>
      <c r="Q81" s="1"/>
      <c r="R81" s="1"/>
      <c r="S81" s="1"/>
      <c r="T81" s="1"/>
      <c r="U81" s="1"/>
      <c r="V81" s="1"/>
      <c r="W81" s="1"/>
      <c r="X81" s="1"/>
      <c r="Y81" s="1"/>
      <c r="Z81" s="1"/>
      <c r="AA81" s="1"/>
    </row>
    <row r="82" spans="3:27" x14ac:dyDescent="0.25">
      <c r="C82" s="1"/>
      <c r="D82" s="1"/>
      <c r="E82" s="1"/>
      <c r="F82" s="1"/>
      <c r="G82" s="1"/>
      <c r="H82" s="1"/>
      <c r="I82" s="1"/>
      <c r="J82" s="1"/>
      <c r="K82" s="1"/>
      <c r="L82" s="1"/>
      <c r="M82" s="1"/>
      <c r="N82" s="1"/>
      <c r="O82" s="1"/>
      <c r="P82" s="1"/>
      <c r="Q82" s="1"/>
      <c r="R82" s="1"/>
      <c r="S82" s="1"/>
      <c r="T82" s="1"/>
      <c r="U82" s="1"/>
      <c r="V82" s="1"/>
      <c r="W82" s="1"/>
      <c r="X82" s="1"/>
      <c r="Y82" s="1"/>
      <c r="Z82" s="1"/>
      <c r="AA82" s="1"/>
    </row>
    <row r="83" spans="3:27" x14ac:dyDescent="0.25">
      <c r="C83" s="1"/>
      <c r="D83" s="1"/>
      <c r="E83" s="1"/>
      <c r="F83" s="1"/>
      <c r="G83" s="1"/>
      <c r="H83" s="1"/>
      <c r="I83" s="1"/>
      <c r="J83" s="1"/>
      <c r="K83" s="1"/>
      <c r="L83" s="1"/>
      <c r="M83" s="1"/>
      <c r="N83" s="1"/>
      <c r="O83" s="1"/>
      <c r="P83" s="1"/>
      <c r="Q83" s="1"/>
      <c r="R83" s="1"/>
      <c r="S83" s="1"/>
      <c r="T83" s="1"/>
      <c r="U83" s="1"/>
      <c r="V83" s="1"/>
      <c r="W83" s="1"/>
      <c r="X83" s="1"/>
      <c r="Y83" s="1"/>
      <c r="Z83" s="1"/>
      <c r="AA83" s="1"/>
    </row>
    <row r="84" spans="3:27" x14ac:dyDescent="0.25">
      <c r="C84" s="1"/>
      <c r="D84" s="1"/>
      <c r="E84" s="1"/>
      <c r="F84" s="1"/>
      <c r="G84" s="1"/>
      <c r="H84" s="1"/>
      <c r="I84" s="1"/>
      <c r="J84" s="1"/>
      <c r="K84" s="1"/>
      <c r="L84" s="1"/>
      <c r="M84" s="1"/>
      <c r="N84" s="1"/>
      <c r="O84" s="1"/>
      <c r="P84" s="1"/>
      <c r="Q84" s="1"/>
      <c r="R84" s="1"/>
      <c r="S84" s="1"/>
      <c r="T84" s="1"/>
      <c r="U84" s="1"/>
      <c r="V84" s="1"/>
      <c r="W84" s="1"/>
      <c r="X84" s="1"/>
      <c r="Y84" s="1"/>
      <c r="Z84" s="1"/>
      <c r="AA84" s="1"/>
    </row>
    <row r="85" spans="3:27" x14ac:dyDescent="0.25">
      <c r="C85" s="1"/>
      <c r="D85" s="1"/>
      <c r="E85" s="1"/>
      <c r="F85" s="1"/>
      <c r="G85" s="1"/>
      <c r="H85" s="1"/>
      <c r="I85" s="1"/>
      <c r="J85" s="1"/>
      <c r="K85" s="1"/>
      <c r="L85" s="1"/>
      <c r="M85" s="1"/>
      <c r="N85" s="1"/>
      <c r="O85" s="1"/>
      <c r="P85" s="1"/>
      <c r="Q85" s="1"/>
      <c r="R85" s="1"/>
      <c r="S85" s="1"/>
      <c r="T85" s="1"/>
      <c r="U85" s="1"/>
      <c r="V85" s="1"/>
      <c r="W85" s="1"/>
      <c r="X85" s="1"/>
      <c r="Y85" s="1"/>
      <c r="Z85" s="1"/>
      <c r="AA85" s="1"/>
    </row>
    <row r="86" spans="3:27" x14ac:dyDescent="0.25">
      <c r="C86" s="1"/>
      <c r="D86" s="1"/>
      <c r="E86" s="1"/>
      <c r="F86" s="1"/>
      <c r="G86" s="1"/>
      <c r="H86" s="1"/>
      <c r="I86" s="1"/>
      <c r="J86" s="1"/>
      <c r="K86" s="1"/>
      <c r="L86" s="1"/>
      <c r="M86" s="1"/>
      <c r="N86" s="1"/>
      <c r="O86" s="1"/>
      <c r="P86" s="1"/>
      <c r="Q86" s="1"/>
      <c r="R86" s="1"/>
      <c r="S86" s="1"/>
      <c r="T86" s="1"/>
      <c r="U86" s="1"/>
      <c r="V86" s="1"/>
      <c r="W86" s="1"/>
      <c r="X86" s="1"/>
      <c r="Y86" s="1"/>
      <c r="Z86" s="1"/>
      <c r="AA86" s="1"/>
    </row>
    <row r="87" spans="3:27" x14ac:dyDescent="0.25">
      <c r="C87" s="1"/>
      <c r="D87" s="1"/>
      <c r="E87" s="1"/>
      <c r="F87" s="1"/>
      <c r="G87" s="1"/>
      <c r="H87" s="1"/>
      <c r="I87" s="1"/>
      <c r="J87" s="1"/>
      <c r="K87" s="1"/>
      <c r="L87" s="1"/>
      <c r="M87" s="1"/>
      <c r="N87" s="1"/>
      <c r="O87" s="1"/>
      <c r="P87" s="1"/>
      <c r="Q87" s="1"/>
      <c r="R87" s="1"/>
      <c r="S87" s="1"/>
      <c r="T87" s="1"/>
      <c r="U87" s="1"/>
      <c r="V87" s="1"/>
      <c r="W87" s="1"/>
      <c r="X87" s="1"/>
      <c r="Y87" s="1"/>
      <c r="Z87" s="1"/>
      <c r="AA87" s="1"/>
    </row>
    <row r="88" spans="3:27" x14ac:dyDescent="0.25">
      <c r="C88" s="1"/>
      <c r="D88" s="1"/>
      <c r="E88" s="1"/>
      <c r="F88" s="1"/>
      <c r="G88" s="1"/>
      <c r="H88" s="1"/>
      <c r="I88" s="1"/>
      <c r="J88" s="1"/>
      <c r="K88" s="1"/>
      <c r="L88" s="1"/>
      <c r="M88" s="1"/>
      <c r="N88" s="1"/>
      <c r="O88" s="1"/>
      <c r="P88" s="1"/>
      <c r="Q88" s="1"/>
      <c r="R88" s="1"/>
      <c r="S88" s="1"/>
      <c r="T88" s="1"/>
      <c r="U88" s="1"/>
      <c r="V88" s="1"/>
      <c r="W88" s="1"/>
      <c r="X88" s="1"/>
      <c r="Y88" s="1"/>
      <c r="Z88" s="1"/>
      <c r="AA88" s="1"/>
    </row>
    <row r="89" spans="3:27" x14ac:dyDescent="0.25">
      <c r="C89" s="1"/>
      <c r="D89" s="1"/>
      <c r="E89" s="1"/>
      <c r="F89" s="1"/>
      <c r="G89" s="1"/>
      <c r="H89" s="1"/>
      <c r="I89" s="1"/>
      <c r="J89" s="1"/>
      <c r="K89" s="1"/>
      <c r="L89" s="1"/>
      <c r="M89" s="1"/>
      <c r="N89" s="1"/>
      <c r="O89" s="1"/>
      <c r="P89" s="1"/>
      <c r="Q89" s="1"/>
      <c r="R89" s="1"/>
      <c r="S89" s="1"/>
      <c r="T89" s="1"/>
      <c r="U89" s="1"/>
      <c r="V89" s="1"/>
      <c r="W89" s="1"/>
      <c r="X89" s="1"/>
      <c r="Y89" s="1"/>
      <c r="Z89" s="1"/>
      <c r="AA89" s="1"/>
    </row>
    <row r="90" spans="3:27" x14ac:dyDescent="0.25">
      <c r="C90" s="1"/>
      <c r="D90" s="1"/>
      <c r="E90" s="1"/>
      <c r="F90" s="1"/>
      <c r="G90" s="1"/>
      <c r="H90" s="1"/>
      <c r="I90" s="1"/>
      <c r="J90" s="1"/>
      <c r="K90" s="1"/>
      <c r="L90" s="1"/>
      <c r="M90" s="1"/>
      <c r="N90" s="1"/>
      <c r="O90" s="1"/>
      <c r="P90" s="1"/>
      <c r="Q90" s="1"/>
      <c r="R90" s="1"/>
      <c r="S90" s="1"/>
      <c r="T90" s="1"/>
      <c r="U90" s="1"/>
      <c r="V90" s="1"/>
      <c r="W90" s="1"/>
      <c r="X90" s="1"/>
      <c r="Y90" s="1"/>
      <c r="Z90" s="1"/>
      <c r="AA90" s="1"/>
    </row>
    <row r="91" spans="3:27" x14ac:dyDescent="0.25">
      <c r="C91" s="1"/>
      <c r="D91" s="1"/>
      <c r="E91" s="1"/>
      <c r="F91" s="1"/>
      <c r="G91" s="1"/>
      <c r="H91" s="1"/>
      <c r="I91" s="1"/>
      <c r="J91" s="1"/>
      <c r="K91" s="1"/>
      <c r="L91" s="1"/>
      <c r="M91" s="1"/>
      <c r="N91" s="1"/>
      <c r="O91" s="1"/>
      <c r="P91" s="1"/>
      <c r="Q91" s="1"/>
      <c r="R91" s="1"/>
      <c r="S91" s="1"/>
      <c r="T91" s="1"/>
      <c r="U91" s="1"/>
      <c r="V91" s="1"/>
      <c r="W91" s="1"/>
      <c r="X91" s="1"/>
      <c r="Y91" s="1"/>
      <c r="Z91" s="1"/>
      <c r="AA91" s="1"/>
    </row>
    <row r="92" spans="3:27" x14ac:dyDescent="0.25">
      <c r="C92" s="1"/>
      <c r="D92" s="1"/>
      <c r="E92" s="1"/>
      <c r="F92" s="1"/>
      <c r="G92" s="1"/>
      <c r="H92" s="1"/>
      <c r="I92" s="1"/>
      <c r="J92" s="1"/>
      <c r="K92" s="1"/>
      <c r="L92" s="1"/>
      <c r="M92" s="1"/>
      <c r="N92" s="1"/>
      <c r="O92" s="1"/>
      <c r="P92" s="1"/>
      <c r="Q92" s="1"/>
      <c r="R92" s="1"/>
      <c r="S92" s="1"/>
      <c r="T92" s="1"/>
      <c r="U92" s="1"/>
      <c r="V92" s="1"/>
      <c r="W92" s="1"/>
      <c r="X92" s="1"/>
      <c r="Y92" s="1"/>
      <c r="Z92" s="1"/>
      <c r="AA92" s="1"/>
    </row>
    <row r="93" spans="3:27" x14ac:dyDescent="0.25">
      <c r="C93" s="1"/>
      <c r="D93" s="1"/>
      <c r="E93" s="1"/>
      <c r="F93" s="1"/>
      <c r="G93" s="1"/>
      <c r="H93" s="1"/>
      <c r="I93" s="1"/>
      <c r="J93" s="1"/>
      <c r="K93" s="1"/>
      <c r="L93" s="1"/>
      <c r="M93" s="1"/>
      <c r="N93" s="1"/>
      <c r="O93" s="1"/>
      <c r="P93" s="1"/>
      <c r="Q93" s="1"/>
      <c r="R93" s="1"/>
      <c r="S93" s="1"/>
      <c r="T93" s="1"/>
      <c r="U93" s="1"/>
      <c r="V93" s="1"/>
      <c r="W93" s="1"/>
      <c r="X93" s="1"/>
      <c r="Y93" s="1"/>
      <c r="Z93" s="1"/>
      <c r="AA93" s="1"/>
    </row>
    <row r="94" spans="3:27" x14ac:dyDescent="0.25">
      <c r="C94" s="1"/>
      <c r="D94" s="1"/>
      <c r="E94" s="1"/>
      <c r="F94" s="1"/>
      <c r="G94" s="1"/>
      <c r="H94" s="1"/>
      <c r="I94" s="1"/>
      <c r="J94" s="1"/>
      <c r="K94" s="1"/>
      <c r="L94" s="1"/>
      <c r="M94" s="1"/>
      <c r="N94" s="1"/>
      <c r="O94" s="1"/>
      <c r="P94" s="1"/>
      <c r="Q94" s="1"/>
      <c r="R94" s="1"/>
      <c r="S94" s="1"/>
      <c r="T94" s="1"/>
      <c r="U94" s="1"/>
      <c r="V94" s="1"/>
      <c r="W94" s="1"/>
      <c r="X94" s="1"/>
      <c r="Y94" s="1"/>
      <c r="Z94" s="1"/>
      <c r="AA94" s="1"/>
    </row>
    <row r="95" spans="3:27" x14ac:dyDescent="0.25">
      <c r="C95" s="1"/>
      <c r="D95" s="1"/>
      <c r="E95" s="1"/>
      <c r="F95" s="1"/>
      <c r="G95" s="1"/>
      <c r="H95" s="1"/>
      <c r="I95" s="1"/>
      <c r="J95" s="1"/>
      <c r="K95" s="1"/>
      <c r="L95" s="1"/>
      <c r="M95" s="1"/>
      <c r="N95" s="1"/>
      <c r="O95" s="1"/>
      <c r="P95" s="1"/>
      <c r="Q95" s="1"/>
      <c r="R95" s="1"/>
      <c r="S95" s="1"/>
      <c r="T95" s="1"/>
      <c r="U95" s="1"/>
      <c r="V95" s="1"/>
      <c r="W95" s="1"/>
      <c r="X95" s="1"/>
      <c r="Y95" s="1"/>
      <c r="Z95" s="1"/>
      <c r="AA95" s="1"/>
    </row>
    <row r="96" spans="3:27" x14ac:dyDescent="0.25">
      <c r="C96" s="1"/>
      <c r="D96" s="1"/>
      <c r="E96" s="1"/>
      <c r="F96" s="1"/>
      <c r="G96" s="1"/>
      <c r="H96" s="1"/>
      <c r="I96" s="1"/>
      <c r="J96" s="1"/>
      <c r="K96" s="1"/>
      <c r="L96" s="1"/>
      <c r="M96" s="1"/>
      <c r="N96" s="1"/>
      <c r="O96" s="1"/>
      <c r="P96" s="1"/>
      <c r="Q96" s="1"/>
      <c r="R96" s="1"/>
      <c r="S96" s="1"/>
      <c r="T96" s="1"/>
      <c r="U96" s="1"/>
      <c r="V96" s="1"/>
      <c r="W96" s="1"/>
      <c r="X96" s="1"/>
      <c r="Y96" s="1"/>
      <c r="Z96" s="1"/>
      <c r="AA96" s="1"/>
    </row>
    <row r="97" spans="3:27" x14ac:dyDescent="0.25">
      <c r="C97" s="1"/>
      <c r="D97" s="1"/>
      <c r="E97" s="1"/>
      <c r="F97" s="1"/>
      <c r="G97" s="1"/>
      <c r="H97" s="1"/>
      <c r="I97" s="1"/>
      <c r="J97" s="1"/>
      <c r="K97" s="1"/>
      <c r="L97" s="1"/>
      <c r="M97" s="1"/>
      <c r="N97" s="1"/>
      <c r="O97" s="1"/>
      <c r="P97" s="1"/>
      <c r="Q97" s="1"/>
      <c r="R97" s="1"/>
      <c r="S97" s="1"/>
      <c r="T97" s="1"/>
      <c r="U97" s="1"/>
      <c r="V97" s="1"/>
      <c r="W97" s="1"/>
      <c r="X97" s="1"/>
      <c r="Y97" s="1"/>
      <c r="Z97" s="1"/>
      <c r="AA97" s="1"/>
    </row>
    <row r="98" spans="3:27" x14ac:dyDescent="0.25">
      <c r="C98" s="1"/>
      <c r="D98" s="1"/>
      <c r="E98" s="1"/>
      <c r="F98" s="1"/>
      <c r="G98" s="1"/>
      <c r="H98" s="1"/>
      <c r="I98" s="1"/>
      <c r="J98" s="1"/>
      <c r="K98" s="1"/>
      <c r="L98" s="1"/>
      <c r="M98" s="1"/>
      <c r="N98" s="1"/>
      <c r="O98" s="1"/>
      <c r="P98" s="1"/>
      <c r="Q98" s="1"/>
      <c r="R98" s="1"/>
      <c r="S98" s="1"/>
      <c r="T98" s="1"/>
      <c r="U98" s="1"/>
      <c r="V98" s="1"/>
      <c r="W98" s="1"/>
      <c r="X98" s="1"/>
      <c r="Y98" s="1"/>
      <c r="Z98" s="1"/>
      <c r="AA98" s="1"/>
    </row>
    <row r="99" spans="3:27" x14ac:dyDescent="0.25">
      <c r="C99" s="1"/>
      <c r="D99" s="1"/>
      <c r="E99" s="1"/>
      <c r="F99" s="1"/>
      <c r="G99" s="1"/>
      <c r="H99" s="1"/>
      <c r="I99" s="1"/>
      <c r="J99" s="1"/>
      <c r="K99" s="1"/>
      <c r="L99" s="1"/>
      <c r="M99" s="1"/>
      <c r="N99" s="1"/>
      <c r="O99" s="1"/>
      <c r="P99" s="1"/>
      <c r="Q99" s="1"/>
      <c r="R99" s="1"/>
      <c r="S99" s="1"/>
      <c r="T99" s="1"/>
      <c r="U99" s="1"/>
      <c r="V99" s="1"/>
      <c r="W99" s="1"/>
      <c r="X99" s="1"/>
      <c r="Y99" s="1"/>
      <c r="Z99" s="1"/>
      <c r="AA99" s="1"/>
    </row>
    <row r="100" spans="3:27" x14ac:dyDescent="0.25">
      <c r="C100" s="1"/>
      <c r="D100" s="1"/>
      <c r="E100" s="1"/>
      <c r="F100" s="1"/>
      <c r="G100" s="1"/>
      <c r="H100" s="1"/>
      <c r="I100" s="1"/>
      <c r="J100" s="1"/>
      <c r="K100" s="1"/>
      <c r="L100" s="1"/>
      <c r="M100" s="1"/>
      <c r="N100" s="1"/>
      <c r="O100" s="1"/>
      <c r="P100" s="1"/>
      <c r="Q100" s="1"/>
      <c r="R100" s="1"/>
      <c r="S100" s="1"/>
      <c r="T100" s="1"/>
      <c r="U100" s="1"/>
      <c r="V100" s="1"/>
      <c r="W100" s="1"/>
      <c r="X100" s="1"/>
      <c r="Y100" s="1"/>
      <c r="Z100" s="1"/>
      <c r="AA100" s="1"/>
    </row>
    <row r="101" spans="3:27" x14ac:dyDescent="0.25">
      <c r="C101" s="1"/>
      <c r="D101" s="1"/>
      <c r="E101" s="1"/>
      <c r="F101" s="1"/>
      <c r="G101" s="1"/>
      <c r="H101" s="1"/>
      <c r="I101" s="1"/>
      <c r="J101" s="1"/>
      <c r="K101" s="1"/>
      <c r="L101" s="1"/>
      <c r="M101" s="1"/>
      <c r="N101" s="1"/>
      <c r="O101" s="1"/>
      <c r="P101" s="1"/>
      <c r="Q101" s="1"/>
      <c r="R101" s="1"/>
      <c r="S101" s="1"/>
      <c r="T101" s="1"/>
      <c r="U101" s="1"/>
      <c r="V101" s="1"/>
      <c r="W101" s="1"/>
      <c r="X101" s="1"/>
      <c r="Y101" s="1"/>
      <c r="Z101" s="1"/>
      <c r="AA101" s="1"/>
    </row>
    <row r="102" spans="3:27" x14ac:dyDescent="0.25">
      <c r="C102" s="1"/>
      <c r="D102" s="1"/>
      <c r="E102" s="1"/>
      <c r="F102" s="1"/>
      <c r="G102" s="1"/>
      <c r="H102" s="1"/>
      <c r="I102" s="1"/>
      <c r="J102" s="1"/>
      <c r="K102" s="1"/>
      <c r="L102" s="1"/>
      <c r="M102" s="1"/>
      <c r="N102" s="1"/>
      <c r="O102" s="1"/>
      <c r="P102" s="1"/>
      <c r="Q102" s="1"/>
      <c r="R102" s="1"/>
      <c r="S102" s="1"/>
      <c r="T102" s="1"/>
      <c r="U102" s="1"/>
      <c r="V102" s="1"/>
      <c r="W102" s="1"/>
      <c r="X102" s="1"/>
      <c r="Y102" s="1"/>
      <c r="Z102" s="1"/>
      <c r="AA102" s="1"/>
    </row>
    <row r="103" spans="3:27" x14ac:dyDescent="0.25">
      <c r="C103" s="1"/>
      <c r="D103" s="1"/>
      <c r="E103" s="1"/>
      <c r="F103" s="1"/>
      <c r="G103" s="1"/>
      <c r="H103" s="1"/>
      <c r="I103" s="1"/>
      <c r="J103" s="1"/>
      <c r="K103" s="1"/>
      <c r="L103" s="1"/>
      <c r="M103" s="1"/>
      <c r="N103" s="1"/>
      <c r="O103" s="1"/>
      <c r="P103" s="1"/>
      <c r="Q103" s="1"/>
      <c r="R103" s="1"/>
      <c r="S103" s="1"/>
      <c r="T103" s="1"/>
      <c r="U103" s="1"/>
      <c r="V103" s="1"/>
      <c r="W103" s="1"/>
      <c r="X103" s="1"/>
      <c r="Y103" s="1"/>
      <c r="Z103" s="1"/>
      <c r="AA103" s="1"/>
    </row>
    <row r="104" spans="3:27" x14ac:dyDescent="0.25">
      <c r="C104" s="1"/>
      <c r="D104" s="1"/>
      <c r="E104" s="1"/>
      <c r="F104" s="1"/>
      <c r="G104" s="1"/>
      <c r="H104" s="1"/>
      <c r="I104" s="1"/>
      <c r="J104" s="1"/>
      <c r="K104" s="1"/>
      <c r="L104" s="1"/>
      <c r="M104" s="1"/>
      <c r="N104" s="1"/>
      <c r="O104" s="1"/>
      <c r="P104" s="1"/>
      <c r="Q104" s="1"/>
      <c r="R104" s="1"/>
      <c r="S104" s="1"/>
      <c r="T104" s="1"/>
      <c r="U104" s="1"/>
      <c r="V104" s="1"/>
      <c r="W104" s="1"/>
      <c r="X104" s="1"/>
      <c r="Y104" s="1"/>
      <c r="Z104" s="1"/>
      <c r="AA104" s="1"/>
    </row>
    <row r="105" spans="3:27" x14ac:dyDescent="0.25">
      <c r="C105" s="1"/>
      <c r="D105" s="1"/>
      <c r="E105" s="1"/>
      <c r="F105" s="1"/>
      <c r="G105" s="1"/>
      <c r="H105" s="1"/>
      <c r="I105" s="1"/>
      <c r="J105" s="1"/>
      <c r="K105" s="1"/>
      <c r="L105" s="1"/>
      <c r="M105" s="1"/>
      <c r="N105" s="1"/>
      <c r="O105" s="1"/>
      <c r="P105" s="1"/>
      <c r="Q105" s="1"/>
      <c r="R105" s="1"/>
      <c r="S105" s="1"/>
      <c r="T105" s="1"/>
      <c r="U105" s="1"/>
      <c r="V105" s="1"/>
      <c r="W105" s="1"/>
      <c r="X105" s="1"/>
      <c r="Y105" s="1"/>
      <c r="Z105" s="1"/>
      <c r="AA105" s="1"/>
    </row>
    <row r="106" spans="3:27" x14ac:dyDescent="0.25">
      <c r="C106" s="1"/>
      <c r="D106" s="1"/>
      <c r="E106" s="1"/>
      <c r="F106" s="1"/>
      <c r="G106" s="1"/>
      <c r="H106" s="1"/>
      <c r="I106" s="1"/>
      <c r="J106" s="1"/>
      <c r="K106" s="1"/>
      <c r="L106" s="1"/>
      <c r="M106" s="1"/>
      <c r="N106" s="1"/>
      <c r="O106" s="1"/>
      <c r="P106" s="1"/>
      <c r="Q106" s="1"/>
      <c r="R106" s="1"/>
      <c r="S106" s="1"/>
      <c r="T106" s="1"/>
      <c r="U106" s="1"/>
      <c r="V106" s="1"/>
      <c r="W106" s="1"/>
      <c r="X106" s="1"/>
      <c r="Y106" s="1"/>
      <c r="Z106" s="1"/>
      <c r="AA106" s="1"/>
    </row>
    <row r="107" spans="3:27" x14ac:dyDescent="0.25">
      <c r="C107" s="1"/>
      <c r="D107" s="1"/>
      <c r="E107" s="1"/>
      <c r="F107" s="1"/>
      <c r="G107" s="1"/>
      <c r="H107" s="1"/>
      <c r="I107" s="1"/>
      <c r="J107" s="1"/>
      <c r="K107" s="1"/>
      <c r="L107" s="1"/>
      <c r="M107" s="1"/>
      <c r="N107" s="1"/>
      <c r="O107" s="1"/>
      <c r="P107" s="1"/>
      <c r="Q107" s="1"/>
      <c r="R107" s="1"/>
      <c r="S107" s="1"/>
      <c r="T107" s="1"/>
      <c r="U107" s="1"/>
      <c r="V107" s="1"/>
      <c r="W107" s="1"/>
      <c r="X107" s="1"/>
      <c r="Y107" s="1"/>
      <c r="Z107" s="1"/>
      <c r="AA107" s="1"/>
    </row>
    <row r="108" spans="3:27" x14ac:dyDescent="0.25">
      <c r="C108" s="1"/>
      <c r="D108" s="1"/>
      <c r="E108" s="1"/>
      <c r="F108" s="1"/>
      <c r="G108" s="1"/>
      <c r="H108" s="1"/>
      <c r="I108" s="1"/>
      <c r="J108" s="1"/>
      <c r="K108" s="1"/>
      <c r="L108" s="1"/>
      <c r="M108" s="1"/>
      <c r="N108" s="1"/>
      <c r="O108" s="1"/>
      <c r="P108" s="1"/>
      <c r="Q108" s="1"/>
      <c r="R108" s="1"/>
      <c r="S108" s="1"/>
      <c r="T108" s="1"/>
      <c r="U108" s="1"/>
      <c r="V108" s="1"/>
      <c r="W108" s="1"/>
      <c r="X108" s="1"/>
      <c r="Y108" s="1"/>
      <c r="Z108" s="1"/>
      <c r="AA108" s="1"/>
    </row>
    <row r="109" spans="3:27" x14ac:dyDescent="0.25">
      <c r="C109" s="1"/>
      <c r="D109" s="1"/>
      <c r="E109" s="1"/>
      <c r="F109" s="1"/>
      <c r="G109" s="1"/>
      <c r="H109" s="1"/>
      <c r="I109" s="1"/>
      <c r="J109" s="1"/>
      <c r="K109" s="1"/>
      <c r="L109" s="1"/>
      <c r="M109" s="1"/>
      <c r="N109" s="1"/>
      <c r="O109" s="1"/>
      <c r="P109" s="1"/>
      <c r="Q109" s="1"/>
      <c r="R109" s="1"/>
      <c r="S109" s="1"/>
      <c r="T109" s="1"/>
      <c r="U109" s="1"/>
      <c r="V109" s="1"/>
      <c r="W109" s="1"/>
      <c r="X109" s="1"/>
      <c r="Y109" s="1"/>
      <c r="Z109" s="1"/>
      <c r="AA109" s="1"/>
    </row>
    <row r="110" spans="3:27" x14ac:dyDescent="0.25">
      <c r="C110" s="1"/>
      <c r="D110" s="1"/>
      <c r="E110" s="1"/>
      <c r="F110" s="1"/>
      <c r="G110" s="1"/>
      <c r="H110" s="1"/>
      <c r="I110" s="1"/>
      <c r="J110" s="1"/>
      <c r="K110" s="1"/>
      <c r="L110" s="1"/>
      <c r="M110" s="1"/>
      <c r="N110" s="1"/>
      <c r="O110" s="1"/>
      <c r="P110" s="1"/>
      <c r="Q110" s="1"/>
      <c r="R110" s="1"/>
      <c r="S110" s="1"/>
      <c r="T110" s="1"/>
      <c r="U110" s="1"/>
      <c r="V110" s="1"/>
      <c r="W110" s="1"/>
      <c r="X110" s="1"/>
      <c r="Y110" s="1"/>
      <c r="Z110" s="1"/>
      <c r="AA110" s="1"/>
    </row>
    <row r="111" spans="3:27" x14ac:dyDescent="0.25">
      <c r="C111" s="1"/>
      <c r="D111" s="1"/>
      <c r="E111" s="1"/>
      <c r="F111" s="1"/>
      <c r="G111" s="1"/>
      <c r="H111" s="1"/>
      <c r="I111" s="1"/>
      <c r="J111" s="1"/>
      <c r="K111" s="1"/>
      <c r="L111" s="1"/>
      <c r="M111" s="1"/>
      <c r="N111" s="1"/>
      <c r="O111" s="1"/>
      <c r="P111" s="1"/>
      <c r="Q111" s="1"/>
      <c r="R111" s="1"/>
      <c r="S111" s="1"/>
      <c r="T111" s="1"/>
      <c r="U111" s="1"/>
      <c r="V111" s="1"/>
      <c r="W111" s="1"/>
      <c r="X111" s="1"/>
      <c r="Y111" s="1"/>
      <c r="Z111" s="1"/>
      <c r="AA111" s="1"/>
    </row>
    <row r="112" spans="3:27" x14ac:dyDescent="0.25">
      <c r="C112" s="1"/>
      <c r="D112" s="1"/>
      <c r="E112" s="1"/>
      <c r="F112" s="1"/>
      <c r="G112" s="1"/>
      <c r="H112" s="1"/>
      <c r="I112" s="1"/>
      <c r="J112" s="1"/>
      <c r="K112" s="1"/>
      <c r="L112" s="1"/>
      <c r="M112" s="1"/>
      <c r="N112" s="1"/>
      <c r="O112" s="1"/>
      <c r="P112" s="1"/>
      <c r="Q112" s="1"/>
      <c r="R112" s="1"/>
      <c r="S112" s="1"/>
      <c r="T112" s="1"/>
      <c r="U112" s="1"/>
      <c r="V112" s="1"/>
      <c r="W112" s="1"/>
      <c r="X112" s="1"/>
      <c r="Y112" s="1"/>
      <c r="Z112" s="1"/>
      <c r="AA112" s="1"/>
    </row>
    <row r="113" spans="3:27" x14ac:dyDescent="0.25">
      <c r="C113" s="1"/>
      <c r="D113" s="1"/>
      <c r="E113" s="1"/>
      <c r="F113" s="1"/>
      <c r="G113" s="1"/>
      <c r="H113" s="1"/>
      <c r="I113" s="1"/>
      <c r="J113" s="1"/>
      <c r="K113" s="1"/>
      <c r="L113" s="1"/>
      <c r="M113" s="1"/>
      <c r="N113" s="1"/>
      <c r="O113" s="1"/>
      <c r="P113" s="1"/>
      <c r="Q113" s="1"/>
      <c r="R113" s="1"/>
      <c r="S113" s="1"/>
      <c r="T113" s="1"/>
      <c r="U113" s="1"/>
      <c r="V113" s="1"/>
      <c r="W113" s="1"/>
      <c r="X113" s="1"/>
      <c r="Y113" s="1"/>
      <c r="Z113" s="1"/>
      <c r="AA113" s="1"/>
    </row>
    <row r="114" spans="3:27" x14ac:dyDescent="0.25">
      <c r="C114" s="1"/>
      <c r="D114" s="1"/>
      <c r="E114" s="1"/>
      <c r="F114" s="1"/>
      <c r="G114" s="1"/>
      <c r="H114" s="1"/>
      <c r="I114" s="1"/>
      <c r="J114" s="1"/>
      <c r="K114" s="1"/>
      <c r="L114" s="1"/>
      <c r="M114" s="1"/>
      <c r="N114" s="1"/>
      <c r="O114" s="1"/>
      <c r="P114" s="1"/>
      <c r="Q114" s="1"/>
      <c r="R114" s="1"/>
      <c r="S114" s="1"/>
      <c r="T114" s="1"/>
      <c r="U114" s="1"/>
      <c r="V114" s="1"/>
      <c r="W114" s="1"/>
      <c r="X114" s="1"/>
      <c r="Y114" s="1"/>
      <c r="Z114" s="1"/>
      <c r="AA114" s="1"/>
    </row>
    <row r="115" spans="3:27" x14ac:dyDescent="0.25">
      <c r="C115" s="1"/>
      <c r="D115" s="1"/>
      <c r="E115" s="1"/>
      <c r="F115" s="1"/>
      <c r="G115" s="1"/>
      <c r="H115" s="1"/>
      <c r="I115" s="1"/>
      <c r="J115" s="1"/>
      <c r="K115" s="1"/>
      <c r="L115" s="1"/>
      <c r="M115" s="1"/>
      <c r="N115" s="1"/>
      <c r="O115" s="1"/>
      <c r="P115" s="1"/>
      <c r="Q115" s="1"/>
      <c r="R115" s="1"/>
      <c r="S115" s="1"/>
      <c r="T115" s="1"/>
      <c r="U115" s="1"/>
      <c r="V115" s="1"/>
      <c r="W115" s="1"/>
      <c r="X115" s="1"/>
      <c r="Y115" s="1"/>
      <c r="Z115" s="1"/>
      <c r="AA115" s="1"/>
    </row>
    <row r="116" spans="3:27" x14ac:dyDescent="0.25">
      <c r="C116" s="1"/>
      <c r="D116" s="1"/>
      <c r="E116" s="1"/>
      <c r="F116" s="1"/>
      <c r="G116" s="1"/>
      <c r="H116" s="1"/>
      <c r="I116" s="1"/>
      <c r="J116" s="1"/>
      <c r="K116" s="1"/>
      <c r="L116" s="1"/>
      <c r="M116" s="1"/>
      <c r="N116" s="1"/>
      <c r="O116" s="1"/>
      <c r="P116" s="1"/>
      <c r="Q116" s="1"/>
      <c r="R116" s="1"/>
      <c r="S116" s="1"/>
      <c r="T116" s="1"/>
      <c r="U116" s="1"/>
      <c r="V116" s="1"/>
      <c r="W116" s="1"/>
      <c r="X116" s="1"/>
      <c r="Y116" s="1"/>
      <c r="Z116" s="1"/>
      <c r="AA116" s="1"/>
    </row>
    <row r="117" spans="3:27" x14ac:dyDescent="0.25">
      <c r="C117" s="1"/>
      <c r="D117" s="1"/>
      <c r="E117" s="1"/>
      <c r="F117" s="1"/>
      <c r="G117" s="1"/>
      <c r="H117" s="1"/>
      <c r="I117" s="1"/>
      <c r="J117" s="1"/>
      <c r="K117" s="1"/>
      <c r="L117" s="1"/>
      <c r="M117" s="1"/>
      <c r="N117" s="1"/>
      <c r="O117" s="1"/>
      <c r="P117" s="1"/>
      <c r="Q117" s="1"/>
      <c r="R117" s="1"/>
      <c r="S117" s="1"/>
      <c r="T117" s="1"/>
      <c r="U117" s="1"/>
      <c r="V117" s="1"/>
      <c r="W117" s="1"/>
      <c r="X117" s="1"/>
      <c r="Y117" s="1"/>
      <c r="Z117" s="1"/>
      <c r="AA117" s="1"/>
    </row>
    <row r="118" spans="3:27" x14ac:dyDescent="0.25">
      <c r="C118" s="1"/>
      <c r="D118" s="1"/>
      <c r="E118" s="1"/>
      <c r="F118" s="1"/>
      <c r="G118" s="1"/>
      <c r="H118" s="1"/>
      <c r="I118" s="1"/>
      <c r="J118" s="1"/>
      <c r="K118" s="1"/>
      <c r="L118" s="1"/>
      <c r="M118" s="1"/>
      <c r="N118" s="1"/>
      <c r="O118" s="1"/>
      <c r="P118" s="1"/>
      <c r="Q118" s="1"/>
      <c r="R118" s="1"/>
      <c r="S118" s="1"/>
      <c r="T118" s="1"/>
      <c r="U118" s="1"/>
      <c r="V118" s="1"/>
      <c r="W118" s="1"/>
      <c r="X118" s="1"/>
      <c r="Y118" s="1"/>
      <c r="Z118" s="1"/>
      <c r="AA118" s="1"/>
    </row>
    <row r="119" spans="3:27" x14ac:dyDescent="0.25">
      <c r="C119" s="1"/>
      <c r="D119" s="1"/>
      <c r="E119" s="1"/>
      <c r="F119" s="1"/>
      <c r="G119" s="1"/>
      <c r="H119" s="1"/>
      <c r="I119" s="1"/>
      <c r="J119" s="1"/>
      <c r="K119" s="1"/>
      <c r="L119" s="1"/>
      <c r="M119" s="1"/>
      <c r="N119" s="1"/>
      <c r="O119" s="1"/>
      <c r="P119" s="1"/>
      <c r="Q119" s="1"/>
      <c r="R119" s="1"/>
      <c r="S119" s="1"/>
      <c r="T119" s="1"/>
      <c r="U119" s="1"/>
      <c r="V119" s="1"/>
      <c r="W119" s="1"/>
      <c r="X119" s="1"/>
      <c r="Y119" s="1"/>
      <c r="Z119" s="1"/>
      <c r="AA119" s="1"/>
    </row>
    <row r="120" spans="3:27" x14ac:dyDescent="0.25">
      <c r="C120" s="1"/>
      <c r="D120" s="1"/>
      <c r="E120" s="1"/>
      <c r="F120" s="1"/>
      <c r="G120" s="1"/>
      <c r="H120" s="1"/>
      <c r="I120" s="1"/>
      <c r="J120" s="1"/>
      <c r="K120" s="1"/>
      <c r="L120" s="1"/>
      <c r="M120" s="1"/>
      <c r="N120" s="1"/>
      <c r="O120" s="1"/>
      <c r="P120" s="1"/>
      <c r="Q120" s="1"/>
      <c r="R120" s="1"/>
      <c r="S120" s="1"/>
      <c r="T120" s="1"/>
      <c r="U120" s="1"/>
      <c r="V120" s="1"/>
      <c r="W120" s="1"/>
      <c r="X120" s="1"/>
      <c r="Y120" s="1"/>
      <c r="Z120" s="1"/>
      <c r="AA120" s="1"/>
    </row>
    <row r="121" spans="3:27" x14ac:dyDescent="0.25">
      <c r="C121" s="1"/>
      <c r="D121" s="1"/>
      <c r="E121" s="1"/>
      <c r="F121" s="1"/>
      <c r="G121" s="1"/>
      <c r="H121" s="1"/>
      <c r="I121" s="1"/>
      <c r="J121" s="1"/>
      <c r="K121" s="1"/>
      <c r="L121" s="1"/>
      <c r="M121" s="1"/>
      <c r="N121" s="1"/>
      <c r="O121" s="1"/>
      <c r="P121" s="1"/>
      <c r="Q121" s="1"/>
      <c r="R121" s="1"/>
      <c r="S121" s="1"/>
      <c r="T121" s="1"/>
      <c r="U121" s="1"/>
      <c r="V121" s="1"/>
      <c r="W121" s="1"/>
      <c r="X121" s="1"/>
      <c r="Y121" s="1"/>
      <c r="Z121" s="1"/>
      <c r="AA121" s="1"/>
    </row>
    <row r="122" spans="3:27" x14ac:dyDescent="0.25">
      <c r="C122" s="1"/>
      <c r="D122" s="1"/>
      <c r="E122" s="1"/>
      <c r="F122" s="1"/>
      <c r="G122" s="1"/>
      <c r="H122" s="1"/>
      <c r="I122" s="1"/>
      <c r="J122" s="1"/>
      <c r="K122" s="1"/>
      <c r="L122" s="1"/>
      <c r="M122" s="1"/>
      <c r="N122" s="1"/>
      <c r="O122" s="1"/>
      <c r="P122" s="1"/>
      <c r="Q122" s="1"/>
      <c r="R122" s="1"/>
      <c r="S122" s="1"/>
      <c r="T122" s="1"/>
      <c r="U122" s="1"/>
      <c r="V122" s="1"/>
      <c r="W122" s="1"/>
      <c r="X122" s="1"/>
      <c r="Y122" s="1"/>
      <c r="Z122" s="1"/>
      <c r="AA122" s="1"/>
    </row>
    <row r="123" spans="3:27" x14ac:dyDescent="0.25">
      <c r="C123" s="1"/>
      <c r="D123" s="1"/>
      <c r="E123" s="1"/>
      <c r="F123" s="1"/>
      <c r="G123" s="1"/>
      <c r="H123" s="1"/>
      <c r="I123" s="1"/>
      <c r="J123" s="1"/>
      <c r="K123" s="1"/>
      <c r="L123" s="1"/>
      <c r="M123" s="1"/>
      <c r="N123" s="1"/>
      <c r="O123" s="1"/>
      <c r="P123" s="1"/>
      <c r="Q123" s="1"/>
      <c r="R123" s="1"/>
      <c r="S123" s="1"/>
      <c r="T123" s="1"/>
      <c r="U123" s="1"/>
      <c r="V123" s="1"/>
      <c r="W123" s="1"/>
      <c r="X123" s="1"/>
      <c r="Y123" s="1"/>
      <c r="Z123" s="1"/>
      <c r="AA123" s="1"/>
    </row>
    <row r="124" spans="3:27" x14ac:dyDescent="0.25">
      <c r="C124" s="1"/>
      <c r="D124" s="1"/>
      <c r="E124" s="1"/>
      <c r="F124" s="1"/>
      <c r="G124" s="1"/>
      <c r="H124" s="1"/>
      <c r="I124" s="1"/>
      <c r="J124" s="1"/>
      <c r="K124" s="1"/>
      <c r="L124" s="1"/>
      <c r="M124" s="1"/>
      <c r="N124" s="1"/>
      <c r="O124" s="1"/>
      <c r="P124" s="1"/>
      <c r="Q124" s="1"/>
      <c r="R124" s="1"/>
      <c r="S124" s="1"/>
      <c r="T124" s="1"/>
      <c r="U124" s="1"/>
      <c r="V124" s="1"/>
      <c r="W124" s="1"/>
      <c r="X124" s="1"/>
      <c r="Y124" s="1"/>
      <c r="Z124" s="1"/>
      <c r="AA124" s="1"/>
    </row>
    <row r="125" spans="3:27" x14ac:dyDescent="0.25">
      <c r="C125" s="1"/>
      <c r="D125" s="1"/>
      <c r="E125" s="1"/>
      <c r="F125" s="1"/>
      <c r="G125" s="1"/>
      <c r="H125" s="1"/>
      <c r="I125" s="1"/>
      <c r="J125" s="1"/>
      <c r="K125" s="1"/>
      <c r="L125" s="1"/>
      <c r="M125" s="1"/>
      <c r="N125" s="1"/>
      <c r="O125" s="1"/>
      <c r="P125" s="1"/>
      <c r="Q125" s="1"/>
      <c r="R125" s="1"/>
      <c r="S125" s="1"/>
      <c r="T125" s="1"/>
      <c r="U125" s="1"/>
      <c r="V125" s="1"/>
      <c r="W125" s="1"/>
      <c r="X125" s="1"/>
      <c r="Y125" s="1"/>
      <c r="Z125" s="1"/>
      <c r="AA125" s="1"/>
    </row>
    <row r="126" spans="3:27" x14ac:dyDescent="0.25">
      <c r="C126" s="1"/>
      <c r="D126" s="1"/>
      <c r="E126" s="1"/>
      <c r="F126" s="1"/>
      <c r="G126" s="1"/>
      <c r="H126" s="1"/>
      <c r="I126" s="1"/>
      <c r="J126" s="1"/>
      <c r="K126" s="1"/>
      <c r="L126" s="1"/>
      <c r="M126" s="1"/>
      <c r="N126" s="1"/>
      <c r="O126" s="1"/>
      <c r="P126" s="1"/>
      <c r="Q126" s="1"/>
      <c r="R126" s="1"/>
      <c r="S126" s="1"/>
      <c r="T126" s="1"/>
      <c r="U126" s="1"/>
      <c r="V126" s="1"/>
      <c r="W126" s="1"/>
      <c r="X126" s="1"/>
      <c r="Y126" s="1"/>
      <c r="Z126" s="1"/>
      <c r="AA126" s="1"/>
    </row>
    <row r="127" spans="3:27" x14ac:dyDescent="0.25">
      <c r="C127" s="1"/>
      <c r="D127" s="1"/>
      <c r="E127" s="1"/>
      <c r="F127" s="1"/>
      <c r="G127" s="1"/>
      <c r="H127" s="1"/>
      <c r="I127" s="1"/>
      <c r="J127" s="1"/>
      <c r="K127" s="1"/>
      <c r="L127" s="1"/>
      <c r="M127" s="1"/>
      <c r="N127" s="1"/>
      <c r="O127" s="1"/>
      <c r="P127" s="1"/>
      <c r="Q127" s="1"/>
      <c r="R127" s="1"/>
      <c r="S127" s="1"/>
      <c r="T127" s="1"/>
      <c r="U127" s="1"/>
      <c r="V127" s="1"/>
      <c r="W127" s="1"/>
      <c r="X127" s="1"/>
      <c r="Y127" s="1"/>
      <c r="Z127" s="1"/>
      <c r="AA127" s="1"/>
    </row>
    <row r="128" spans="3:27" x14ac:dyDescent="0.25">
      <c r="C128" s="1"/>
      <c r="D128" s="1"/>
      <c r="E128" s="1"/>
      <c r="F128" s="1"/>
      <c r="G128" s="1"/>
      <c r="H128" s="1"/>
      <c r="I128" s="1"/>
      <c r="J128" s="1"/>
      <c r="K128" s="1"/>
      <c r="L128" s="1"/>
      <c r="M128" s="1"/>
      <c r="N128" s="1"/>
      <c r="O128" s="1"/>
      <c r="P128" s="1"/>
      <c r="Q128" s="1"/>
      <c r="R128" s="1"/>
      <c r="S128" s="1"/>
      <c r="T128" s="1"/>
      <c r="U128" s="1"/>
      <c r="V128" s="1"/>
      <c r="W128" s="1"/>
      <c r="X128" s="1"/>
      <c r="Y128" s="1"/>
      <c r="Z128" s="1"/>
      <c r="AA128" s="1"/>
    </row>
    <row r="129" spans="3:27" x14ac:dyDescent="0.25">
      <c r="C129" s="1"/>
      <c r="D129" s="1"/>
      <c r="E129" s="1"/>
      <c r="F129" s="1"/>
      <c r="G129" s="1"/>
      <c r="H129" s="1"/>
      <c r="I129" s="1"/>
      <c r="J129" s="1"/>
      <c r="K129" s="1"/>
      <c r="L129" s="1"/>
      <c r="M129" s="1"/>
      <c r="N129" s="1"/>
      <c r="O129" s="1"/>
      <c r="P129" s="1"/>
      <c r="Q129" s="1"/>
      <c r="R129" s="1"/>
      <c r="S129" s="1"/>
      <c r="T129" s="1"/>
      <c r="U129" s="1"/>
      <c r="V129" s="1"/>
      <c r="W129" s="1"/>
      <c r="X129" s="1"/>
      <c r="Y129" s="1"/>
      <c r="Z129" s="1"/>
      <c r="AA129" s="1"/>
    </row>
    <row r="130" spans="3:27" x14ac:dyDescent="0.25">
      <c r="C130" s="1"/>
      <c r="D130" s="1"/>
      <c r="E130" s="1"/>
      <c r="F130" s="1"/>
      <c r="G130" s="1"/>
      <c r="H130" s="1"/>
      <c r="I130" s="1"/>
      <c r="J130" s="1"/>
      <c r="K130" s="1"/>
      <c r="L130" s="1"/>
      <c r="M130" s="1"/>
      <c r="N130" s="1"/>
      <c r="O130" s="1"/>
      <c r="P130" s="1"/>
      <c r="Q130" s="1"/>
      <c r="R130" s="1"/>
      <c r="S130" s="1"/>
      <c r="T130" s="1"/>
      <c r="U130" s="1"/>
      <c r="V130" s="1"/>
      <c r="W130" s="1"/>
      <c r="X130" s="1"/>
      <c r="Y130" s="1"/>
      <c r="Z130" s="1"/>
      <c r="AA130" s="1"/>
    </row>
    <row r="131" spans="3:27" x14ac:dyDescent="0.25">
      <c r="C131" s="1"/>
      <c r="D131" s="1"/>
      <c r="E131" s="1"/>
      <c r="F131" s="1"/>
      <c r="G131" s="1"/>
      <c r="H131" s="1"/>
      <c r="I131" s="1"/>
      <c r="J131" s="1"/>
      <c r="K131" s="1"/>
      <c r="L131" s="1"/>
      <c r="M131" s="1"/>
      <c r="N131" s="1"/>
      <c r="O131" s="1"/>
      <c r="P131" s="1"/>
      <c r="Q131" s="1"/>
      <c r="R131" s="1"/>
      <c r="S131" s="1"/>
      <c r="T131" s="1"/>
      <c r="U131" s="1"/>
      <c r="V131" s="1"/>
      <c r="W131" s="1"/>
      <c r="X131" s="1"/>
      <c r="Y131" s="1"/>
      <c r="Z131" s="1"/>
      <c r="AA131" s="1"/>
    </row>
    <row r="132" spans="3:27" x14ac:dyDescent="0.25">
      <c r="C132" s="1"/>
      <c r="D132" s="1"/>
      <c r="E132" s="1"/>
      <c r="F132" s="1"/>
      <c r="G132" s="1"/>
      <c r="H132" s="1"/>
      <c r="I132" s="1"/>
      <c r="J132" s="1"/>
      <c r="K132" s="1"/>
      <c r="L132" s="1"/>
      <c r="M132" s="1"/>
      <c r="N132" s="1"/>
      <c r="O132" s="1"/>
      <c r="P132" s="1"/>
      <c r="Q132" s="1"/>
      <c r="R132" s="1"/>
      <c r="S132" s="1"/>
      <c r="T132" s="1"/>
      <c r="U132" s="1"/>
      <c r="V132" s="1"/>
      <c r="W132" s="1"/>
      <c r="X132" s="1"/>
      <c r="Y132" s="1"/>
      <c r="Z132" s="1"/>
      <c r="AA132" s="1"/>
    </row>
    <row r="133" spans="3:27" x14ac:dyDescent="0.25">
      <c r="C133" s="1"/>
      <c r="D133" s="1"/>
      <c r="E133" s="1"/>
      <c r="F133" s="1"/>
      <c r="G133" s="1"/>
      <c r="H133" s="1"/>
      <c r="I133" s="1"/>
      <c r="J133" s="1"/>
      <c r="K133" s="1"/>
      <c r="L133" s="1"/>
      <c r="M133" s="1"/>
      <c r="N133" s="1"/>
      <c r="O133" s="1"/>
      <c r="P133" s="1"/>
      <c r="Q133" s="1"/>
      <c r="R133" s="1"/>
      <c r="S133" s="1"/>
      <c r="T133" s="1"/>
      <c r="U133" s="1"/>
      <c r="V133" s="1"/>
      <c r="W133" s="1"/>
      <c r="X133" s="1"/>
      <c r="Y133" s="1"/>
      <c r="Z133" s="1"/>
      <c r="AA133" s="1"/>
    </row>
    <row r="134" spans="3:27" x14ac:dyDescent="0.25">
      <c r="C134" s="1"/>
      <c r="D134" s="1"/>
      <c r="E134" s="1"/>
      <c r="F134" s="1"/>
      <c r="G134" s="1"/>
      <c r="H134" s="1"/>
      <c r="I134" s="1"/>
      <c r="J134" s="1"/>
      <c r="K134" s="1"/>
      <c r="L134" s="1"/>
      <c r="M134" s="1"/>
      <c r="N134" s="1"/>
      <c r="O134" s="1"/>
      <c r="P134" s="1"/>
      <c r="Q134" s="1"/>
      <c r="R134" s="1"/>
      <c r="S134" s="1"/>
      <c r="T134" s="1"/>
      <c r="U134" s="1"/>
      <c r="V134" s="1"/>
      <c r="W134" s="1"/>
      <c r="X134" s="1"/>
      <c r="Y134" s="1"/>
      <c r="Z134" s="1"/>
      <c r="AA134" s="1"/>
    </row>
    <row r="135" spans="3:27" x14ac:dyDescent="0.25">
      <c r="C135" s="1"/>
      <c r="D135" s="1"/>
      <c r="E135" s="1"/>
      <c r="F135" s="1"/>
      <c r="G135" s="1"/>
      <c r="H135" s="1"/>
      <c r="I135" s="1"/>
      <c r="J135" s="1"/>
      <c r="K135" s="1"/>
      <c r="L135" s="1"/>
      <c r="M135" s="1"/>
      <c r="N135" s="1"/>
      <c r="O135" s="1"/>
      <c r="P135" s="1"/>
      <c r="Q135" s="1"/>
      <c r="R135" s="1"/>
      <c r="S135" s="1"/>
      <c r="T135" s="1"/>
      <c r="U135" s="1"/>
      <c r="V135" s="1"/>
      <c r="W135" s="1"/>
      <c r="X135" s="1"/>
      <c r="Y135" s="1"/>
      <c r="Z135" s="1"/>
      <c r="AA135" s="1"/>
    </row>
    <row r="136" spans="3:27" x14ac:dyDescent="0.25">
      <c r="C136" s="1"/>
      <c r="D136" s="1"/>
      <c r="E136" s="1"/>
      <c r="F136" s="1"/>
      <c r="G136" s="1"/>
      <c r="H136" s="1"/>
      <c r="I136" s="1"/>
      <c r="J136" s="1"/>
      <c r="K136" s="1"/>
      <c r="L136" s="1"/>
      <c r="M136" s="1"/>
      <c r="N136" s="1"/>
      <c r="O136" s="1"/>
      <c r="P136" s="1"/>
      <c r="Q136" s="1"/>
      <c r="R136" s="1"/>
      <c r="S136" s="1"/>
      <c r="T136" s="1"/>
      <c r="U136" s="1"/>
      <c r="V136" s="1"/>
      <c r="W136" s="1"/>
      <c r="X136" s="1"/>
      <c r="Y136" s="1"/>
      <c r="Z136" s="1"/>
      <c r="AA136" s="1"/>
    </row>
    <row r="137" spans="3:27" x14ac:dyDescent="0.25">
      <c r="C137" s="1"/>
      <c r="D137" s="1"/>
      <c r="E137" s="1"/>
      <c r="F137" s="1"/>
      <c r="G137" s="1"/>
      <c r="H137" s="1"/>
      <c r="I137" s="1"/>
      <c r="J137" s="1"/>
      <c r="K137" s="1"/>
      <c r="L137" s="1"/>
      <c r="M137" s="1"/>
      <c r="N137" s="1"/>
      <c r="O137" s="1"/>
      <c r="P137" s="1"/>
      <c r="Q137" s="1"/>
      <c r="R137" s="1"/>
      <c r="S137" s="1"/>
      <c r="T137" s="1"/>
      <c r="U137" s="1"/>
      <c r="V137" s="1"/>
      <c r="W137" s="1"/>
      <c r="X137" s="1"/>
      <c r="Y137" s="1"/>
      <c r="Z137" s="1"/>
      <c r="AA137" s="1"/>
    </row>
    <row r="138" spans="3:27" x14ac:dyDescent="0.25">
      <c r="C138" s="1"/>
      <c r="D138" s="1"/>
      <c r="E138" s="1"/>
      <c r="F138" s="1"/>
      <c r="G138" s="1"/>
      <c r="H138" s="1"/>
      <c r="I138" s="1"/>
      <c r="J138" s="1"/>
      <c r="K138" s="1"/>
      <c r="L138" s="1"/>
      <c r="M138" s="1"/>
      <c r="N138" s="1"/>
      <c r="O138" s="1"/>
      <c r="P138" s="1"/>
      <c r="Q138" s="1"/>
      <c r="R138" s="1"/>
      <c r="S138" s="1"/>
      <c r="T138" s="1"/>
      <c r="U138" s="1"/>
      <c r="V138" s="1"/>
      <c r="W138" s="1"/>
      <c r="X138" s="1"/>
      <c r="Y138" s="1"/>
      <c r="Z138" s="1"/>
      <c r="AA138" s="1"/>
    </row>
    <row r="139" spans="3:27" x14ac:dyDescent="0.25">
      <c r="C139" s="1"/>
      <c r="D139" s="1"/>
      <c r="E139" s="1"/>
      <c r="F139" s="1"/>
      <c r="G139" s="1"/>
      <c r="H139" s="1"/>
      <c r="I139" s="1"/>
      <c r="J139" s="1"/>
      <c r="K139" s="1"/>
      <c r="L139" s="1"/>
      <c r="M139" s="1"/>
      <c r="N139" s="1"/>
      <c r="O139" s="1"/>
      <c r="P139" s="1"/>
      <c r="Q139" s="1"/>
      <c r="R139" s="1"/>
      <c r="S139" s="1"/>
      <c r="T139" s="1"/>
      <c r="U139" s="1"/>
      <c r="V139" s="1"/>
      <c r="W139" s="1"/>
      <c r="X139" s="1"/>
      <c r="Y139" s="1"/>
      <c r="Z139" s="1"/>
      <c r="AA139" s="1"/>
    </row>
    <row r="140" spans="3:27" x14ac:dyDescent="0.25">
      <c r="C140" s="1"/>
      <c r="D140" s="1"/>
      <c r="E140" s="1"/>
      <c r="F140" s="1"/>
      <c r="G140" s="1"/>
      <c r="H140" s="1"/>
      <c r="I140" s="1"/>
      <c r="J140" s="1"/>
      <c r="K140" s="1"/>
      <c r="L140" s="1"/>
      <c r="M140" s="1"/>
      <c r="N140" s="1"/>
      <c r="O140" s="1"/>
      <c r="P140" s="1"/>
      <c r="Q140" s="1"/>
      <c r="R140" s="1"/>
      <c r="S140" s="1"/>
      <c r="T140" s="1"/>
      <c r="U140" s="1"/>
      <c r="V140" s="1"/>
      <c r="W140" s="1"/>
      <c r="X140" s="1"/>
      <c r="Y140" s="1"/>
      <c r="Z140" s="1"/>
      <c r="AA140" s="1"/>
    </row>
    <row r="141" spans="3:27" x14ac:dyDescent="0.25">
      <c r="C141" s="1"/>
      <c r="D141" s="1"/>
      <c r="E141" s="1"/>
      <c r="F141" s="1"/>
      <c r="G141" s="1"/>
      <c r="H141" s="1"/>
      <c r="I141" s="1"/>
      <c r="J141" s="1"/>
      <c r="K141" s="1"/>
      <c r="L141" s="1"/>
      <c r="M141" s="1"/>
      <c r="N141" s="1"/>
      <c r="O141" s="1"/>
      <c r="P141" s="1"/>
      <c r="Q141" s="1"/>
      <c r="R141" s="1"/>
      <c r="S141" s="1"/>
      <c r="T141" s="1"/>
      <c r="U141" s="1"/>
      <c r="V141" s="1"/>
      <c r="W141" s="1"/>
      <c r="X141" s="1"/>
      <c r="Y141" s="1"/>
      <c r="Z141" s="1"/>
      <c r="AA141" s="1"/>
    </row>
    <row r="142" spans="3:27" x14ac:dyDescent="0.25">
      <c r="C142" s="1"/>
      <c r="D142" s="1"/>
      <c r="E142" s="1"/>
      <c r="F142" s="1"/>
      <c r="G142" s="1"/>
      <c r="H142" s="1"/>
      <c r="I142" s="1"/>
      <c r="J142" s="1"/>
      <c r="K142" s="1"/>
      <c r="L142" s="1"/>
      <c r="M142" s="1"/>
      <c r="N142" s="1"/>
      <c r="O142" s="1"/>
      <c r="P142" s="1"/>
      <c r="Q142" s="1"/>
      <c r="R142" s="1"/>
      <c r="S142" s="1"/>
      <c r="T142" s="1"/>
      <c r="U142" s="1"/>
      <c r="V142" s="1"/>
      <c r="W142" s="1"/>
      <c r="X142" s="1"/>
      <c r="Y142" s="1"/>
      <c r="Z142" s="1"/>
      <c r="AA142" s="1"/>
    </row>
    <row r="143" spans="3:27" x14ac:dyDescent="0.25">
      <c r="C143" s="1"/>
      <c r="D143" s="1"/>
      <c r="E143" s="1"/>
      <c r="F143" s="1"/>
      <c r="G143" s="1"/>
      <c r="H143" s="1"/>
      <c r="I143" s="1"/>
      <c r="J143" s="1"/>
      <c r="K143" s="1"/>
      <c r="L143" s="1"/>
      <c r="M143" s="1"/>
      <c r="N143" s="1"/>
      <c r="O143" s="1"/>
      <c r="P143" s="1"/>
      <c r="Q143" s="1"/>
      <c r="R143" s="1"/>
      <c r="S143" s="1"/>
      <c r="T143" s="1"/>
      <c r="U143" s="1"/>
      <c r="V143" s="1"/>
      <c r="W143" s="1"/>
      <c r="X143" s="1"/>
      <c r="Y143" s="1"/>
      <c r="Z143" s="1"/>
      <c r="AA143" s="1"/>
    </row>
    <row r="144" spans="3:27" x14ac:dyDescent="0.25">
      <c r="C144" s="1"/>
      <c r="D144" s="1"/>
      <c r="E144" s="1"/>
      <c r="F144" s="1"/>
      <c r="G144" s="1"/>
      <c r="H144" s="1"/>
      <c r="I144" s="1"/>
      <c r="J144" s="1"/>
      <c r="K144" s="1"/>
      <c r="L144" s="1"/>
      <c r="M144" s="1"/>
      <c r="N144" s="1"/>
      <c r="O144" s="1"/>
      <c r="P144" s="1"/>
      <c r="Q144" s="1"/>
      <c r="R144" s="1"/>
      <c r="S144" s="1"/>
      <c r="T144" s="1"/>
      <c r="U144" s="1"/>
      <c r="V144" s="1"/>
      <c r="W144" s="1"/>
      <c r="X144" s="1"/>
      <c r="Y144" s="1"/>
      <c r="Z144" s="1"/>
      <c r="AA144" s="1"/>
    </row>
    <row r="145" spans="3:27" x14ac:dyDescent="0.25">
      <c r="C145" s="1"/>
      <c r="D145" s="1"/>
      <c r="E145" s="1"/>
      <c r="F145" s="1"/>
      <c r="G145" s="1"/>
      <c r="H145" s="1"/>
      <c r="I145" s="1"/>
      <c r="J145" s="1"/>
      <c r="K145" s="1"/>
      <c r="L145" s="1"/>
      <c r="M145" s="1"/>
      <c r="N145" s="1"/>
      <c r="O145" s="1"/>
      <c r="P145" s="1"/>
      <c r="Q145" s="1"/>
      <c r="R145" s="1"/>
      <c r="S145" s="1"/>
      <c r="T145" s="1"/>
      <c r="U145" s="1"/>
      <c r="V145" s="1"/>
      <c r="W145" s="1"/>
      <c r="X145" s="1"/>
      <c r="Y145" s="1"/>
      <c r="Z145" s="1"/>
      <c r="AA145" s="1"/>
    </row>
    <row r="146" spans="3:27" x14ac:dyDescent="0.25">
      <c r="C146" s="1"/>
      <c r="D146" s="1"/>
      <c r="E146" s="1"/>
      <c r="F146" s="1"/>
      <c r="G146" s="1"/>
      <c r="H146" s="1"/>
      <c r="I146" s="1"/>
      <c r="J146" s="1"/>
      <c r="K146" s="1"/>
      <c r="L146" s="1"/>
      <c r="M146" s="1"/>
      <c r="N146" s="1"/>
      <c r="O146" s="1"/>
      <c r="P146" s="1"/>
      <c r="Q146" s="1"/>
      <c r="R146" s="1"/>
      <c r="S146" s="1"/>
      <c r="T146" s="1"/>
      <c r="U146" s="1"/>
      <c r="V146" s="1"/>
      <c r="W146" s="1"/>
      <c r="X146" s="1"/>
      <c r="Y146" s="1"/>
      <c r="Z146" s="1"/>
      <c r="AA146" s="1"/>
    </row>
    <row r="147" spans="3:27" x14ac:dyDescent="0.25">
      <c r="C147" s="1"/>
      <c r="D147" s="1"/>
      <c r="E147" s="1"/>
      <c r="F147" s="1"/>
      <c r="G147" s="1"/>
      <c r="H147" s="1"/>
      <c r="I147" s="1"/>
      <c r="J147" s="1"/>
      <c r="K147" s="1"/>
      <c r="L147" s="1"/>
      <c r="M147" s="1"/>
      <c r="N147" s="1"/>
      <c r="O147" s="1"/>
      <c r="P147" s="1"/>
      <c r="Q147" s="1"/>
      <c r="R147" s="1"/>
      <c r="S147" s="1"/>
      <c r="T147" s="1"/>
      <c r="U147" s="1"/>
      <c r="V147" s="1"/>
      <c r="W147" s="1"/>
      <c r="X147" s="1"/>
      <c r="Y147" s="1"/>
      <c r="Z147" s="1"/>
      <c r="AA147" s="1"/>
    </row>
    <row r="148" spans="3:27" x14ac:dyDescent="0.25">
      <c r="C148" s="1"/>
      <c r="D148" s="1"/>
      <c r="E148" s="1"/>
      <c r="F148" s="1"/>
      <c r="G148" s="1"/>
      <c r="H148" s="1"/>
      <c r="I148" s="1"/>
      <c r="J148" s="1"/>
      <c r="K148" s="1"/>
      <c r="L148" s="1"/>
      <c r="M148" s="1"/>
      <c r="N148" s="1"/>
      <c r="O148" s="1"/>
      <c r="P148" s="1"/>
      <c r="Q148" s="1"/>
      <c r="R148" s="1"/>
      <c r="S148" s="1"/>
      <c r="T148" s="1"/>
      <c r="U148" s="1"/>
      <c r="V148" s="1"/>
      <c r="W148" s="1"/>
      <c r="X148" s="1"/>
      <c r="Y148" s="1"/>
      <c r="Z148" s="1"/>
      <c r="AA148" s="1"/>
    </row>
    <row r="149" spans="3:27" x14ac:dyDescent="0.25">
      <c r="C149" s="1"/>
      <c r="D149" s="1"/>
      <c r="E149" s="1"/>
      <c r="F149" s="1"/>
      <c r="G149" s="1"/>
      <c r="H149" s="1"/>
      <c r="I149" s="1"/>
      <c r="J149" s="1"/>
      <c r="K149" s="1"/>
      <c r="L149" s="1"/>
      <c r="M149" s="1"/>
      <c r="N149" s="1"/>
      <c r="O149" s="1"/>
      <c r="P149" s="1"/>
      <c r="Q149" s="1"/>
      <c r="R149" s="1"/>
      <c r="S149" s="1"/>
      <c r="T149" s="1"/>
      <c r="U149" s="1"/>
      <c r="V149" s="1"/>
      <c r="W149" s="1"/>
      <c r="X149" s="1"/>
      <c r="Y149" s="1"/>
      <c r="Z149" s="1"/>
      <c r="AA149" s="1"/>
    </row>
    <row r="150" spans="3:27" x14ac:dyDescent="0.25">
      <c r="C150" s="1"/>
      <c r="D150" s="1"/>
      <c r="E150" s="1"/>
      <c r="F150" s="1"/>
      <c r="G150" s="1"/>
      <c r="H150" s="1"/>
      <c r="I150" s="1"/>
      <c r="J150" s="1"/>
      <c r="K150" s="1"/>
      <c r="L150" s="1"/>
      <c r="M150" s="1"/>
      <c r="N150" s="1"/>
      <c r="O150" s="1"/>
      <c r="P150" s="1"/>
      <c r="Q150" s="1"/>
      <c r="R150" s="1"/>
      <c r="S150" s="1"/>
      <c r="T150" s="1"/>
      <c r="U150" s="1"/>
      <c r="V150" s="1"/>
      <c r="W150" s="1"/>
      <c r="X150" s="1"/>
      <c r="Y150" s="1"/>
      <c r="Z150" s="1"/>
      <c r="AA150" s="1"/>
    </row>
    <row r="151" spans="3:27" x14ac:dyDescent="0.25">
      <c r="C151" s="1"/>
      <c r="D151" s="1"/>
      <c r="E151" s="1"/>
      <c r="F151" s="1"/>
      <c r="G151" s="1"/>
      <c r="H151" s="1"/>
      <c r="I151" s="1"/>
      <c r="J151" s="1"/>
      <c r="K151" s="1"/>
      <c r="L151" s="1"/>
      <c r="M151" s="1"/>
      <c r="N151" s="1"/>
      <c r="O151" s="1"/>
      <c r="P151" s="1"/>
      <c r="Q151" s="1"/>
      <c r="R151" s="1"/>
      <c r="S151" s="1"/>
      <c r="T151" s="1"/>
      <c r="U151" s="1"/>
      <c r="V151" s="1"/>
      <c r="W151" s="1"/>
      <c r="X151" s="1"/>
      <c r="Y151" s="1"/>
      <c r="Z151" s="1"/>
      <c r="AA151" s="1"/>
    </row>
    <row r="152" spans="3:27" x14ac:dyDescent="0.25">
      <c r="C152" s="1"/>
      <c r="D152" s="1"/>
      <c r="E152" s="1"/>
      <c r="F152" s="1"/>
      <c r="G152" s="1"/>
      <c r="H152" s="1"/>
      <c r="I152" s="1"/>
      <c r="J152" s="1"/>
      <c r="K152" s="1"/>
      <c r="L152" s="1"/>
      <c r="M152" s="1"/>
      <c r="N152" s="1"/>
      <c r="O152" s="1"/>
      <c r="P152" s="1"/>
      <c r="Q152" s="1"/>
      <c r="R152" s="1"/>
      <c r="S152" s="1"/>
      <c r="T152" s="1"/>
      <c r="U152" s="1"/>
      <c r="V152" s="1"/>
      <c r="W152" s="1"/>
      <c r="X152" s="1"/>
      <c r="Y152" s="1"/>
      <c r="Z152" s="1"/>
      <c r="AA152" s="1"/>
    </row>
    <row r="153" spans="3:27" x14ac:dyDescent="0.25">
      <c r="C153" s="1"/>
      <c r="D153" s="1"/>
      <c r="E153" s="1"/>
      <c r="F153" s="1"/>
      <c r="G153" s="1"/>
      <c r="H153" s="1"/>
      <c r="I153" s="1"/>
      <c r="J153" s="1"/>
      <c r="K153" s="1"/>
      <c r="L153" s="1"/>
      <c r="M153" s="1"/>
      <c r="N153" s="1"/>
      <c r="O153" s="1"/>
      <c r="P153" s="1"/>
      <c r="Q153" s="1"/>
      <c r="R153" s="1"/>
      <c r="S153" s="1"/>
      <c r="T153" s="1"/>
      <c r="U153" s="1"/>
      <c r="V153" s="1"/>
      <c r="W153" s="1"/>
      <c r="X153" s="1"/>
      <c r="Y153" s="1"/>
      <c r="Z153" s="1"/>
      <c r="AA153" s="1"/>
    </row>
    <row r="154" spans="3:27" x14ac:dyDescent="0.25">
      <c r="C154" s="1"/>
      <c r="D154" s="1"/>
      <c r="E154" s="1"/>
      <c r="F154" s="1"/>
      <c r="G154" s="1"/>
      <c r="H154" s="1"/>
      <c r="I154" s="1"/>
      <c r="J154" s="1"/>
      <c r="K154" s="1"/>
      <c r="L154" s="1"/>
      <c r="M154" s="1"/>
      <c r="N154" s="1"/>
      <c r="O154" s="1"/>
      <c r="P154" s="1"/>
      <c r="Q154" s="1"/>
      <c r="R154" s="1"/>
      <c r="S154" s="1"/>
      <c r="T154" s="1"/>
      <c r="U154" s="1"/>
      <c r="V154" s="1"/>
      <c r="W154" s="1"/>
      <c r="X154" s="1"/>
      <c r="Y154" s="1"/>
      <c r="Z154" s="1"/>
      <c r="AA154" s="1"/>
    </row>
    <row r="155" spans="3:27" x14ac:dyDescent="0.25">
      <c r="C155" s="1"/>
      <c r="D155" s="1"/>
      <c r="E155" s="1"/>
      <c r="F155" s="1"/>
      <c r="G155" s="1"/>
      <c r="H155" s="1"/>
      <c r="I155" s="1"/>
      <c r="J155" s="1"/>
      <c r="K155" s="1"/>
      <c r="L155" s="1"/>
      <c r="M155" s="1"/>
      <c r="N155" s="1"/>
      <c r="O155" s="1"/>
      <c r="P155" s="1"/>
      <c r="Q155" s="1"/>
      <c r="R155" s="1"/>
      <c r="S155" s="1"/>
      <c r="T155" s="1"/>
      <c r="U155" s="1"/>
      <c r="V155" s="1"/>
      <c r="W155" s="1"/>
      <c r="X155" s="1"/>
      <c r="Y155" s="1"/>
      <c r="Z155" s="1"/>
      <c r="AA155" s="1"/>
    </row>
    <row r="156" spans="3:27" x14ac:dyDescent="0.25">
      <c r="C156" s="1"/>
      <c r="D156" s="1"/>
      <c r="E156" s="1"/>
      <c r="F156" s="1"/>
      <c r="G156" s="1"/>
      <c r="H156" s="1"/>
      <c r="I156" s="1"/>
      <c r="J156" s="1"/>
      <c r="K156" s="1"/>
      <c r="L156" s="1"/>
      <c r="M156" s="1"/>
      <c r="N156" s="1"/>
      <c r="O156" s="1"/>
      <c r="P156" s="1"/>
      <c r="Q156" s="1"/>
      <c r="R156" s="1"/>
      <c r="S156" s="1"/>
      <c r="T156" s="1"/>
      <c r="U156" s="1"/>
      <c r="V156" s="1"/>
      <c r="W156" s="1"/>
      <c r="X156" s="1"/>
      <c r="Y156" s="1"/>
      <c r="Z156" s="1"/>
      <c r="AA156" s="1"/>
    </row>
    <row r="157" spans="3:27" x14ac:dyDescent="0.25">
      <c r="C157" s="1"/>
      <c r="D157" s="1"/>
      <c r="E157" s="1"/>
      <c r="F157" s="1"/>
      <c r="G157" s="1"/>
      <c r="H157" s="1"/>
      <c r="I157" s="1"/>
      <c r="J157" s="1"/>
      <c r="K157" s="1"/>
      <c r="L157" s="1"/>
      <c r="M157" s="1"/>
      <c r="N157" s="1"/>
      <c r="O157" s="1"/>
      <c r="P157" s="1"/>
      <c r="Q157" s="1"/>
      <c r="R157" s="1"/>
      <c r="S157" s="1"/>
      <c r="T157" s="1"/>
      <c r="U157" s="1"/>
      <c r="V157" s="1"/>
      <c r="W157" s="1"/>
      <c r="X157" s="1"/>
      <c r="Y157" s="1"/>
      <c r="Z157" s="1"/>
      <c r="AA157" s="1"/>
    </row>
    <row r="158" spans="3:27" x14ac:dyDescent="0.25">
      <c r="C158" s="1"/>
      <c r="D158" s="1"/>
      <c r="E158" s="1"/>
      <c r="F158" s="1"/>
      <c r="G158" s="1"/>
      <c r="H158" s="1"/>
      <c r="I158" s="1"/>
      <c r="J158" s="1"/>
      <c r="K158" s="1"/>
      <c r="L158" s="1"/>
      <c r="M158" s="1"/>
      <c r="N158" s="1"/>
      <c r="O158" s="1"/>
      <c r="P158" s="1"/>
      <c r="Q158" s="1"/>
      <c r="R158" s="1"/>
      <c r="S158" s="1"/>
      <c r="T158" s="1"/>
      <c r="U158" s="1"/>
      <c r="V158" s="1"/>
      <c r="W158" s="1"/>
      <c r="X158" s="1"/>
      <c r="Y158" s="1"/>
      <c r="Z158" s="1"/>
      <c r="AA158" s="1"/>
    </row>
    <row r="159" spans="3:27" x14ac:dyDescent="0.25">
      <c r="C159" s="1"/>
      <c r="D159" s="1"/>
      <c r="E159" s="1"/>
      <c r="F159" s="1"/>
      <c r="G159" s="1"/>
      <c r="H159" s="1"/>
      <c r="I159" s="1"/>
      <c r="J159" s="1"/>
      <c r="K159" s="1"/>
      <c r="L159" s="1"/>
      <c r="M159" s="1"/>
      <c r="N159" s="1"/>
      <c r="O159" s="1"/>
      <c r="P159" s="1"/>
      <c r="Q159" s="1"/>
      <c r="R159" s="1"/>
      <c r="S159" s="1"/>
      <c r="T159" s="1"/>
      <c r="U159" s="1"/>
      <c r="V159" s="1"/>
      <c r="W159" s="1"/>
      <c r="X159" s="1"/>
      <c r="Y159" s="1"/>
      <c r="Z159" s="1"/>
      <c r="AA159" s="1"/>
    </row>
    <row r="160" spans="3:27" x14ac:dyDescent="0.25">
      <c r="C160" s="1"/>
      <c r="D160" s="1"/>
      <c r="E160" s="1"/>
      <c r="F160" s="1"/>
      <c r="G160" s="1"/>
      <c r="H160" s="1"/>
      <c r="I160" s="1"/>
      <c r="J160" s="1"/>
      <c r="K160" s="1"/>
      <c r="L160" s="1"/>
      <c r="M160" s="1"/>
      <c r="N160" s="1"/>
      <c r="O160" s="1"/>
      <c r="P160" s="1"/>
      <c r="Q160" s="1"/>
      <c r="R160" s="1"/>
      <c r="S160" s="1"/>
      <c r="T160" s="1"/>
      <c r="U160" s="1"/>
      <c r="V160" s="1"/>
      <c r="W160" s="1"/>
      <c r="X160" s="1"/>
      <c r="Y160" s="1"/>
      <c r="Z160" s="1"/>
      <c r="AA160" s="1"/>
    </row>
    <row r="161" spans="3:27" x14ac:dyDescent="0.25">
      <c r="C161" s="1"/>
      <c r="D161" s="1"/>
      <c r="E161" s="1"/>
      <c r="F161" s="1"/>
      <c r="G161" s="1"/>
      <c r="H161" s="1"/>
      <c r="I161" s="1"/>
      <c r="J161" s="1"/>
      <c r="K161" s="1"/>
      <c r="L161" s="1"/>
      <c r="M161" s="1"/>
      <c r="N161" s="1"/>
      <c r="O161" s="1"/>
      <c r="P161" s="1"/>
      <c r="Q161" s="1"/>
      <c r="R161" s="1"/>
      <c r="S161" s="1"/>
      <c r="T161" s="1"/>
      <c r="U161" s="1"/>
      <c r="V161" s="1"/>
      <c r="W161" s="1"/>
      <c r="X161" s="1"/>
      <c r="Y161" s="1"/>
      <c r="Z161" s="1"/>
      <c r="AA161" s="1"/>
    </row>
    <row r="162" spans="3:27" x14ac:dyDescent="0.25">
      <c r="C162" s="1"/>
      <c r="D162" s="1"/>
      <c r="E162" s="1"/>
      <c r="F162" s="1"/>
      <c r="G162" s="1"/>
      <c r="H162" s="1"/>
      <c r="I162" s="1"/>
      <c r="J162" s="1"/>
      <c r="K162" s="1"/>
      <c r="L162" s="1"/>
      <c r="M162" s="1"/>
      <c r="N162" s="1"/>
      <c r="O162" s="1"/>
      <c r="P162" s="1"/>
      <c r="Q162" s="1"/>
      <c r="R162" s="1"/>
      <c r="S162" s="1"/>
      <c r="T162" s="1"/>
      <c r="U162" s="1"/>
      <c r="V162" s="1"/>
      <c r="W162" s="1"/>
      <c r="X162" s="1"/>
      <c r="Y162" s="1"/>
      <c r="Z162" s="1"/>
      <c r="AA162" s="1"/>
    </row>
    <row r="163" spans="3:27" x14ac:dyDescent="0.25">
      <c r="C163" s="1"/>
      <c r="D163" s="1"/>
      <c r="E163" s="1"/>
      <c r="F163" s="1"/>
      <c r="G163" s="1"/>
      <c r="H163" s="1"/>
      <c r="I163" s="1"/>
      <c r="J163" s="1"/>
      <c r="K163" s="1"/>
      <c r="L163" s="1"/>
      <c r="M163" s="1"/>
      <c r="N163" s="1"/>
      <c r="O163" s="1"/>
      <c r="P163" s="1"/>
      <c r="Q163" s="1"/>
      <c r="R163" s="1"/>
      <c r="S163" s="1"/>
      <c r="T163" s="1"/>
      <c r="U163" s="1"/>
      <c r="V163" s="1"/>
      <c r="W163" s="1"/>
      <c r="X163" s="1"/>
      <c r="Y163" s="1"/>
      <c r="Z163" s="1"/>
      <c r="AA163" s="1"/>
    </row>
    <row r="164" spans="3:27" x14ac:dyDescent="0.25">
      <c r="C164" s="1"/>
      <c r="D164" s="1"/>
      <c r="E164" s="1"/>
      <c r="F164" s="1"/>
      <c r="G164" s="1"/>
      <c r="H164" s="1"/>
      <c r="I164" s="1"/>
      <c r="J164" s="1"/>
      <c r="K164" s="1"/>
      <c r="L164" s="1"/>
      <c r="M164" s="1"/>
      <c r="N164" s="1"/>
      <c r="O164" s="1"/>
      <c r="P164" s="1"/>
      <c r="Q164" s="1"/>
      <c r="R164" s="1"/>
      <c r="S164" s="1"/>
      <c r="T164" s="1"/>
      <c r="U164" s="1"/>
      <c r="V164" s="1"/>
      <c r="W164" s="1"/>
      <c r="X164" s="1"/>
      <c r="Y164" s="1"/>
      <c r="Z164" s="1"/>
      <c r="AA164" s="1"/>
    </row>
    <row r="165" spans="3:27" x14ac:dyDescent="0.25">
      <c r="C165" s="1"/>
      <c r="D165" s="1"/>
      <c r="E165" s="1"/>
      <c r="F165" s="1"/>
      <c r="G165" s="1"/>
      <c r="H165" s="1"/>
      <c r="I165" s="1"/>
      <c r="J165" s="1"/>
      <c r="K165" s="1"/>
      <c r="L165" s="1"/>
      <c r="M165" s="1"/>
      <c r="N165" s="1"/>
      <c r="O165" s="1"/>
      <c r="P165" s="1"/>
      <c r="Q165" s="1"/>
      <c r="R165" s="1"/>
      <c r="S165" s="1"/>
      <c r="T165" s="1"/>
      <c r="U165" s="1"/>
      <c r="V165" s="1"/>
      <c r="W165" s="1"/>
      <c r="X165" s="1"/>
      <c r="Y165" s="1"/>
      <c r="Z165" s="1"/>
      <c r="AA165" s="1"/>
    </row>
    <row r="166" spans="3:27" x14ac:dyDescent="0.25">
      <c r="C166" s="1"/>
      <c r="D166" s="1"/>
      <c r="E166" s="1"/>
      <c r="F166" s="1"/>
      <c r="G166" s="1"/>
      <c r="H166" s="1"/>
      <c r="I166" s="1"/>
      <c r="J166" s="1"/>
      <c r="K166" s="1"/>
      <c r="L166" s="1"/>
      <c r="M166" s="1"/>
      <c r="N166" s="1"/>
      <c r="O166" s="1"/>
      <c r="P166" s="1"/>
      <c r="Q166" s="1"/>
      <c r="R166" s="1"/>
      <c r="S166" s="1"/>
      <c r="T166" s="1"/>
      <c r="U166" s="1"/>
      <c r="V166" s="1"/>
      <c r="W166" s="1"/>
      <c r="X166" s="1"/>
      <c r="Y166" s="1"/>
      <c r="Z166" s="1"/>
      <c r="AA166" s="1"/>
    </row>
    <row r="167" spans="3:27" x14ac:dyDescent="0.25">
      <c r="C167" s="1"/>
      <c r="D167" s="1"/>
      <c r="E167" s="1"/>
      <c r="F167" s="1"/>
      <c r="G167" s="1"/>
      <c r="H167" s="1"/>
      <c r="I167" s="1"/>
      <c r="J167" s="1"/>
      <c r="K167" s="1"/>
      <c r="L167" s="1"/>
      <c r="M167" s="1"/>
      <c r="N167" s="1"/>
      <c r="O167" s="1"/>
      <c r="P167" s="1"/>
      <c r="Q167" s="1"/>
      <c r="R167" s="1"/>
      <c r="S167" s="1"/>
      <c r="T167" s="1"/>
      <c r="U167" s="1"/>
      <c r="V167" s="1"/>
      <c r="W167" s="1"/>
      <c r="X167" s="1"/>
      <c r="Y167" s="1"/>
      <c r="Z167" s="1"/>
      <c r="AA167" s="1"/>
    </row>
    <row r="168" spans="3:27" x14ac:dyDescent="0.25">
      <c r="C168" s="1"/>
      <c r="D168" s="1"/>
      <c r="E168" s="1"/>
      <c r="F168" s="1"/>
      <c r="G168" s="1"/>
      <c r="H168" s="1"/>
      <c r="I168" s="1"/>
      <c r="J168" s="1"/>
      <c r="K168" s="1"/>
      <c r="L168" s="1"/>
      <c r="M168" s="1"/>
      <c r="N168" s="1"/>
      <c r="O168" s="1"/>
      <c r="P168" s="1"/>
      <c r="Q168" s="1"/>
      <c r="R168" s="1"/>
      <c r="S168" s="1"/>
      <c r="T168" s="1"/>
      <c r="U168" s="1"/>
      <c r="V168" s="1"/>
      <c r="W168" s="1"/>
      <c r="X168" s="1"/>
      <c r="Y168" s="1"/>
      <c r="Z168" s="1"/>
      <c r="AA168" s="1"/>
    </row>
    <row r="169" spans="3:27" x14ac:dyDescent="0.25">
      <c r="C169" s="1"/>
      <c r="D169" s="1"/>
      <c r="E169" s="1"/>
      <c r="F169" s="1"/>
      <c r="G169" s="1"/>
      <c r="H169" s="1"/>
      <c r="I169" s="1"/>
      <c r="J169" s="1"/>
      <c r="K169" s="1"/>
      <c r="L169" s="1"/>
      <c r="M169" s="1"/>
      <c r="N169" s="1"/>
      <c r="O169" s="1"/>
      <c r="P169" s="1"/>
      <c r="Q169" s="1"/>
      <c r="R169" s="1"/>
      <c r="S169" s="1"/>
      <c r="T169" s="1"/>
      <c r="U169" s="1"/>
      <c r="V169" s="1"/>
      <c r="W169" s="1"/>
      <c r="X169" s="1"/>
      <c r="Y169" s="1"/>
      <c r="Z169" s="1"/>
      <c r="AA169" s="1"/>
    </row>
    <row r="170" spans="3:27" x14ac:dyDescent="0.25">
      <c r="C170" s="1"/>
      <c r="D170" s="1"/>
      <c r="E170" s="1"/>
      <c r="F170" s="1"/>
      <c r="G170" s="1"/>
      <c r="H170" s="1"/>
      <c r="I170" s="1"/>
      <c r="J170" s="1"/>
      <c r="K170" s="1"/>
      <c r="L170" s="1"/>
      <c r="M170" s="1"/>
      <c r="N170" s="1"/>
      <c r="O170" s="1"/>
      <c r="P170" s="1"/>
      <c r="Q170" s="1"/>
      <c r="R170" s="1"/>
      <c r="S170" s="1"/>
      <c r="T170" s="1"/>
      <c r="U170" s="1"/>
      <c r="V170" s="1"/>
      <c r="W170" s="1"/>
      <c r="X170" s="1"/>
      <c r="Y170" s="1"/>
      <c r="Z170" s="1"/>
      <c r="AA170" s="1"/>
    </row>
    <row r="171" spans="3:27" x14ac:dyDescent="0.25">
      <c r="C171" s="1"/>
      <c r="D171" s="1"/>
      <c r="E171" s="1"/>
      <c r="F171" s="1"/>
      <c r="G171" s="1"/>
      <c r="H171" s="1"/>
      <c r="I171" s="1"/>
      <c r="J171" s="1"/>
      <c r="K171" s="1"/>
      <c r="L171" s="1"/>
      <c r="M171" s="1"/>
      <c r="N171" s="1"/>
      <c r="O171" s="1"/>
      <c r="P171" s="1"/>
      <c r="Q171" s="1"/>
      <c r="R171" s="1"/>
      <c r="S171" s="1"/>
      <c r="T171" s="1"/>
      <c r="U171" s="1"/>
      <c r="V171" s="1"/>
      <c r="W171" s="1"/>
      <c r="X171" s="1"/>
      <c r="Y171" s="1"/>
      <c r="Z171" s="1"/>
      <c r="AA171" s="1"/>
    </row>
    <row r="172" spans="3:27" x14ac:dyDescent="0.25">
      <c r="C172" s="1"/>
      <c r="D172" s="1"/>
      <c r="E172" s="1"/>
      <c r="F172" s="1"/>
      <c r="G172" s="1"/>
      <c r="H172" s="1"/>
      <c r="I172" s="1"/>
      <c r="J172" s="1"/>
      <c r="K172" s="1"/>
      <c r="L172" s="1"/>
      <c r="M172" s="1"/>
      <c r="N172" s="1"/>
      <c r="O172" s="1"/>
      <c r="P172" s="1"/>
      <c r="Q172" s="1"/>
      <c r="R172" s="1"/>
      <c r="S172" s="1"/>
      <c r="T172" s="1"/>
      <c r="U172" s="1"/>
      <c r="V172" s="1"/>
      <c r="W172" s="1"/>
      <c r="X172" s="1"/>
      <c r="Y172" s="1"/>
      <c r="Z172" s="1"/>
      <c r="AA172" s="1"/>
    </row>
    <row r="173" spans="3:27" x14ac:dyDescent="0.25">
      <c r="C173" s="1"/>
      <c r="D173" s="1"/>
      <c r="E173" s="1"/>
      <c r="F173" s="1"/>
      <c r="G173" s="1"/>
      <c r="H173" s="1"/>
      <c r="I173" s="1"/>
      <c r="J173" s="1"/>
      <c r="K173" s="1"/>
      <c r="L173" s="1"/>
      <c r="M173" s="1"/>
      <c r="N173" s="1"/>
      <c r="O173" s="1"/>
      <c r="P173" s="1"/>
      <c r="Q173" s="1"/>
      <c r="R173" s="1"/>
      <c r="S173" s="1"/>
      <c r="T173" s="1"/>
      <c r="U173" s="1"/>
      <c r="V173" s="1"/>
      <c r="W173" s="1"/>
      <c r="X173" s="1"/>
      <c r="Y173" s="1"/>
      <c r="Z173" s="1"/>
      <c r="AA173" s="1"/>
    </row>
    <row r="174" spans="3:27" x14ac:dyDescent="0.25">
      <c r="C174" s="1"/>
      <c r="D174" s="1"/>
      <c r="E174" s="1"/>
      <c r="F174" s="1"/>
      <c r="G174" s="1"/>
      <c r="H174" s="1"/>
      <c r="I174" s="1"/>
      <c r="J174" s="1"/>
      <c r="K174" s="1"/>
      <c r="L174" s="1"/>
      <c r="M174" s="1"/>
      <c r="N174" s="1"/>
      <c r="O174" s="1"/>
      <c r="P174" s="1"/>
      <c r="Q174" s="1"/>
      <c r="R174" s="1"/>
      <c r="S174" s="1"/>
      <c r="T174" s="1"/>
      <c r="U174" s="1"/>
      <c r="V174" s="1"/>
      <c r="W174" s="1"/>
      <c r="X174" s="1"/>
      <c r="Y174" s="1"/>
      <c r="Z174" s="1"/>
      <c r="AA174" s="1"/>
    </row>
    <row r="175" spans="3:27" x14ac:dyDescent="0.25">
      <c r="C175" s="1"/>
      <c r="D175" s="1"/>
      <c r="E175" s="1"/>
      <c r="F175" s="1"/>
      <c r="G175" s="1"/>
      <c r="H175" s="1"/>
      <c r="I175" s="1"/>
      <c r="J175" s="1"/>
      <c r="K175" s="1"/>
      <c r="L175" s="1"/>
      <c r="M175" s="1"/>
      <c r="N175" s="1"/>
      <c r="O175" s="1"/>
      <c r="P175" s="1"/>
      <c r="Q175" s="1"/>
      <c r="R175" s="1"/>
      <c r="S175" s="1"/>
      <c r="T175" s="1"/>
      <c r="U175" s="1"/>
      <c r="V175" s="1"/>
      <c r="W175" s="1"/>
      <c r="X175" s="1"/>
      <c r="Y175" s="1"/>
      <c r="Z175" s="1"/>
      <c r="AA175" s="1"/>
    </row>
    <row r="176" spans="3:27" x14ac:dyDescent="0.25">
      <c r="C176" s="1"/>
      <c r="D176" s="1"/>
      <c r="E176" s="1"/>
      <c r="F176" s="1"/>
      <c r="G176" s="1"/>
      <c r="H176" s="1"/>
      <c r="I176" s="1"/>
      <c r="J176" s="1"/>
      <c r="K176" s="1"/>
      <c r="L176" s="1"/>
      <c r="M176" s="1"/>
      <c r="N176" s="1"/>
      <c r="O176" s="1"/>
      <c r="P176" s="1"/>
      <c r="Q176" s="1"/>
      <c r="R176" s="1"/>
      <c r="S176" s="1"/>
      <c r="T176" s="1"/>
      <c r="U176" s="1"/>
      <c r="V176" s="1"/>
      <c r="W176" s="1"/>
      <c r="X176" s="1"/>
      <c r="Y176" s="1"/>
      <c r="Z176" s="1"/>
      <c r="AA176" s="1"/>
    </row>
    <row r="177" spans="3:27" x14ac:dyDescent="0.25">
      <c r="C177" s="1"/>
      <c r="D177" s="1"/>
      <c r="E177" s="1"/>
      <c r="F177" s="1"/>
      <c r="G177" s="1"/>
      <c r="H177" s="1"/>
      <c r="I177" s="1"/>
      <c r="J177" s="1"/>
      <c r="K177" s="1"/>
      <c r="L177" s="1"/>
      <c r="M177" s="1"/>
      <c r="N177" s="1"/>
      <c r="O177" s="1"/>
      <c r="P177" s="1"/>
      <c r="Q177" s="1"/>
      <c r="R177" s="1"/>
      <c r="S177" s="1"/>
      <c r="T177" s="1"/>
      <c r="U177" s="1"/>
      <c r="V177" s="1"/>
      <c r="W177" s="1"/>
      <c r="X177" s="1"/>
      <c r="Y177" s="1"/>
      <c r="Z177" s="1"/>
      <c r="AA177" s="1"/>
    </row>
    <row r="178" spans="3:27" x14ac:dyDescent="0.25">
      <c r="C178" s="1"/>
      <c r="D178" s="1"/>
      <c r="E178" s="1"/>
      <c r="F178" s="1"/>
      <c r="G178" s="1"/>
      <c r="H178" s="1"/>
      <c r="I178" s="1"/>
      <c r="J178" s="1"/>
      <c r="K178" s="1"/>
      <c r="L178" s="1"/>
      <c r="M178" s="1"/>
      <c r="N178" s="1"/>
      <c r="O178" s="1"/>
      <c r="P178" s="1"/>
      <c r="Q178" s="1"/>
      <c r="R178" s="1"/>
      <c r="S178" s="1"/>
      <c r="T178" s="1"/>
      <c r="U178" s="1"/>
      <c r="V178" s="1"/>
      <c r="W178" s="1"/>
      <c r="X178" s="1"/>
      <c r="Y178" s="1"/>
      <c r="Z178" s="1"/>
      <c r="AA178" s="1"/>
    </row>
    <row r="179" spans="3:27" x14ac:dyDescent="0.25">
      <c r="C179" s="1"/>
      <c r="D179" s="1"/>
      <c r="E179" s="1"/>
      <c r="F179" s="1"/>
      <c r="G179" s="1"/>
      <c r="H179" s="1"/>
      <c r="I179" s="1"/>
      <c r="J179" s="1"/>
      <c r="K179" s="1"/>
      <c r="L179" s="1"/>
      <c r="M179" s="1"/>
      <c r="N179" s="1"/>
      <c r="O179" s="1"/>
      <c r="P179" s="1"/>
      <c r="Q179" s="1"/>
      <c r="R179" s="1"/>
      <c r="S179" s="1"/>
      <c r="T179" s="1"/>
      <c r="U179" s="1"/>
      <c r="V179" s="1"/>
      <c r="W179" s="1"/>
      <c r="X179" s="1"/>
      <c r="Y179" s="1"/>
      <c r="Z179" s="1"/>
      <c r="AA179" s="1"/>
    </row>
    <row r="180" spans="3:27" x14ac:dyDescent="0.25">
      <c r="C180" s="1"/>
      <c r="D180" s="1"/>
      <c r="E180" s="1"/>
      <c r="F180" s="1"/>
      <c r="G180" s="1"/>
      <c r="H180" s="1"/>
      <c r="I180" s="1"/>
      <c r="J180" s="1"/>
      <c r="K180" s="1"/>
      <c r="L180" s="1"/>
      <c r="M180" s="1"/>
      <c r="N180" s="1"/>
      <c r="O180" s="1"/>
      <c r="P180" s="1"/>
      <c r="Q180" s="1"/>
      <c r="R180" s="1"/>
      <c r="S180" s="1"/>
      <c r="T180" s="1"/>
      <c r="U180" s="1"/>
      <c r="V180" s="1"/>
      <c r="W180" s="1"/>
      <c r="X180" s="1"/>
      <c r="Y180" s="1"/>
      <c r="Z180" s="1"/>
      <c r="AA180" s="1"/>
    </row>
    <row r="181" spans="3:27" x14ac:dyDescent="0.25">
      <c r="C181" s="1"/>
      <c r="D181" s="1"/>
      <c r="E181" s="1"/>
      <c r="F181" s="1"/>
      <c r="G181" s="1"/>
      <c r="H181" s="1"/>
      <c r="I181" s="1"/>
      <c r="J181" s="1"/>
      <c r="K181" s="1"/>
      <c r="L181" s="1"/>
      <c r="M181" s="1"/>
      <c r="N181" s="1"/>
      <c r="O181" s="1"/>
      <c r="P181" s="1"/>
      <c r="Q181" s="1"/>
      <c r="R181" s="1"/>
      <c r="S181" s="1"/>
      <c r="T181" s="1"/>
      <c r="U181" s="1"/>
      <c r="V181" s="1"/>
      <c r="W181" s="1"/>
      <c r="X181" s="1"/>
      <c r="Y181" s="1"/>
      <c r="Z181" s="1"/>
      <c r="AA181" s="1"/>
    </row>
    <row r="182" spans="3:27" x14ac:dyDescent="0.25">
      <c r="C182" s="1"/>
      <c r="D182" s="1"/>
      <c r="E182" s="1"/>
      <c r="F182" s="1"/>
      <c r="G182" s="1"/>
      <c r="H182" s="1"/>
      <c r="I182" s="1"/>
      <c r="J182" s="1"/>
      <c r="K182" s="1"/>
      <c r="L182" s="1"/>
      <c r="M182" s="1"/>
      <c r="N182" s="1"/>
      <c r="O182" s="1"/>
      <c r="P182" s="1"/>
      <c r="Q182" s="1"/>
      <c r="R182" s="1"/>
      <c r="S182" s="1"/>
      <c r="T182" s="1"/>
      <c r="U182" s="1"/>
      <c r="V182" s="1"/>
      <c r="W182" s="1"/>
      <c r="X182" s="1"/>
      <c r="Y182" s="1"/>
      <c r="Z182" s="1"/>
      <c r="AA182" s="1"/>
    </row>
    <row r="183" spans="3:27" x14ac:dyDescent="0.25">
      <c r="C183" s="1"/>
      <c r="D183" s="1"/>
      <c r="E183" s="1"/>
      <c r="F183" s="1"/>
      <c r="G183" s="1"/>
      <c r="H183" s="1"/>
      <c r="I183" s="1"/>
      <c r="J183" s="1"/>
      <c r="K183" s="1"/>
      <c r="L183" s="1"/>
      <c r="M183" s="1"/>
      <c r="N183" s="1"/>
      <c r="O183" s="1"/>
      <c r="P183" s="1"/>
      <c r="Q183" s="1"/>
      <c r="R183" s="1"/>
      <c r="S183" s="1"/>
      <c r="T183" s="1"/>
      <c r="U183" s="1"/>
      <c r="V183" s="1"/>
      <c r="W183" s="1"/>
      <c r="X183" s="1"/>
      <c r="Y183" s="1"/>
      <c r="Z183" s="1"/>
      <c r="AA183" s="1"/>
    </row>
    <row r="184" spans="3:27" x14ac:dyDescent="0.25">
      <c r="C184" s="1"/>
      <c r="D184" s="1"/>
      <c r="E184" s="1"/>
      <c r="F184" s="1"/>
      <c r="G184" s="1"/>
      <c r="H184" s="1"/>
      <c r="I184" s="1"/>
      <c r="J184" s="1"/>
      <c r="K184" s="1"/>
      <c r="L184" s="1"/>
      <c r="M184" s="1"/>
      <c r="N184" s="1"/>
      <c r="O184" s="1"/>
      <c r="P184" s="1"/>
      <c r="Q184" s="1"/>
      <c r="R184" s="1"/>
      <c r="S184" s="1"/>
      <c r="T184" s="1"/>
      <c r="U184" s="1"/>
      <c r="V184" s="1"/>
      <c r="W184" s="1"/>
      <c r="X184" s="1"/>
      <c r="Y184" s="1"/>
      <c r="Z184" s="1"/>
      <c r="AA184" s="1"/>
    </row>
    <row r="185" spans="3:27" x14ac:dyDescent="0.25">
      <c r="C185" s="1"/>
      <c r="D185" s="1"/>
      <c r="E185" s="1"/>
      <c r="F185" s="1"/>
      <c r="G185" s="1"/>
      <c r="H185" s="1"/>
      <c r="I185" s="1"/>
      <c r="J185" s="1"/>
      <c r="K185" s="1"/>
      <c r="L185" s="1"/>
      <c r="M185" s="1"/>
      <c r="N185" s="1"/>
      <c r="O185" s="1"/>
      <c r="P185" s="1"/>
      <c r="Q185" s="1"/>
      <c r="R185" s="1"/>
      <c r="S185" s="1"/>
      <c r="T185" s="1"/>
      <c r="U185" s="1"/>
      <c r="V185" s="1"/>
      <c r="W185" s="1"/>
      <c r="X185" s="1"/>
      <c r="Y185" s="1"/>
      <c r="Z185" s="1"/>
      <c r="AA185" s="1"/>
    </row>
    <row r="186" spans="3:27" x14ac:dyDescent="0.25">
      <c r="C186" s="1"/>
      <c r="D186" s="1"/>
      <c r="E186" s="1"/>
      <c r="F186" s="1"/>
      <c r="G186" s="1"/>
      <c r="H186" s="1"/>
      <c r="I186" s="1"/>
      <c r="J186" s="1"/>
      <c r="K186" s="1"/>
      <c r="L186" s="1"/>
      <c r="M186" s="1"/>
      <c r="N186" s="1"/>
      <c r="O186" s="1"/>
      <c r="P186" s="1"/>
      <c r="Q186" s="1"/>
      <c r="R186" s="1"/>
      <c r="S186" s="1"/>
      <c r="T186" s="1"/>
      <c r="U186" s="1"/>
      <c r="V186" s="1"/>
      <c r="W186" s="1"/>
      <c r="X186" s="1"/>
      <c r="Y186" s="1"/>
      <c r="Z186" s="1"/>
      <c r="AA186" s="1"/>
    </row>
    <row r="187" spans="3:27" x14ac:dyDescent="0.25">
      <c r="C187" s="1"/>
      <c r="D187" s="1"/>
      <c r="E187" s="1"/>
      <c r="F187" s="1"/>
      <c r="G187" s="1"/>
      <c r="H187" s="1"/>
      <c r="I187" s="1"/>
      <c r="J187" s="1"/>
      <c r="K187" s="1"/>
      <c r="L187" s="1"/>
      <c r="M187" s="1"/>
      <c r="N187" s="1"/>
      <c r="O187" s="1"/>
      <c r="P187" s="1"/>
      <c r="Q187" s="1"/>
      <c r="R187" s="1"/>
      <c r="S187" s="1"/>
      <c r="T187" s="1"/>
      <c r="U187" s="1"/>
      <c r="V187" s="1"/>
      <c r="W187" s="1"/>
      <c r="X187" s="1"/>
      <c r="Y187" s="1"/>
      <c r="Z187" s="1"/>
      <c r="AA187" s="1"/>
    </row>
    <row r="188" spans="3:27" x14ac:dyDescent="0.25">
      <c r="C188" s="1"/>
      <c r="D188" s="1"/>
      <c r="E188" s="1"/>
      <c r="F188" s="1"/>
      <c r="G188" s="1"/>
      <c r="H188" s="1"/>
      <c r="I188" s="1"/>
      <c r="J188" s="1"/>
      <c r="K188" s="1"/>
      <c r="L188" s="1"/>
      <c r="M188" s="1"/>
      <c r="N188" s="1"/>
      <c r="O188" s="1"/>
      <c r="P188" s="1"/>
      <c r="Q188" s="1"/>
      <c r="R188" s="1"/>
      <c r="S188" s="1"/>
      <c r="T188" s="1"/>
      <c r="U188" s="1"/>
      <c r="V188" s="1"/>
      <c r="W188" s="1"/>
      <c r="X188" s="1"/>
      <c r="Y188" s="1"/>
      <c r="Z188" s="1"/>
      <c r="AA188" s="1"/>
    </row>
    <row r="189" spans="3:27" x14ac:dyDescent="0.25">
      <c r="C189" s="1"/>
      <c r="D189" s="1"/>
      <c r="E189" s="1"/>
      <c r="F189" s="1"/>
      <c r="G189" s="1"/>
      <c r="H189" s="1"/>
      <c r="I189" s="1"/>
      <c r="J189" s="1"/>
      <c r="K189" s="1"/>
      <c r="L189" s="1"/>
      <c r="M189" s="1"/>
      <c r="N189" s="1"/>
      <c r="O189" s="1"/>
      <c r="P189" s="1"/>
      <c r="Q189" s="1"/>
      <c r="R189" s="1"/>
      <c r="S189" s="1"/>
      <c r="T189" s="1"/>
      <c r="U189" s="1"/>
      <c r="V189" s="1"/>
      <c r="W189" s="1"/>
      <c r="X189" s="1"/>
      <c r="Y189" s="1"/>
      <c r="Z189" s="1"/>
      <c r="AA189" s="1"/>
    </row>
    <row r="190" spans="3:27" x14ac:dyDescent="0.25">
      <c r="C190" s="1"/>
      <c r="D190" s="1"/>
      <c r="E190" s="1"/>
      <c r="F190" s="1"/>
      <c r="G190" s="1"/>
      <c r="H190" s="1"/>
      <c r="I190" s="1"/>
      <c r="J190" s="1"/>
      <c r="K190" s="1"/>
      <c r="L190" s="1"/>
      <c r="M190" s="1"/>
      <c r="N190" s="1"/>
      <c r="O190" s="1"/>
      <c r="P190" s="1"/>
      <c r="Q190" s="1"/>
      <c r="R190" s="1"/>
      <c r="S190" s="1"/>
      <c r="T190" s="1"/>
      <c r="U190" s="1"/>
      <c r="V190" s="1"/>
      <c r="W190" s="1"/>
      <c r="X190" s="1"/>
      <c r="Y190" s="1"/>
      <c r="Z190" s="1"/>
      <c r="AA190" s="1"/>
    </row>
    <row r="191" spans="3:27" x14ac:dyDescent="0.25">
      <c r="C191" s="1"/>
      <c r="D191" s="1"/>
      <c r="E191" s="1"/>
      <c r="F191" s="1"/>
      <c r="G191" s="1"/>
      <c r="H191" s="1"/>
      <c r="I191" s="1"/>
      <c r="J191" s="1"/>
      <c r="K191" s="1"/>
      <c r="L191" s="1"/>
      <c r="M191" s="1"/>
      <c r="N191" s="1"/>
      <c r="O191" s="1"/>
      <c r="P191" s="1"/>
      <c r="Q191" s="1"/>
      <c r="R191" s="1"/>
      <c r="S191" s="1"/>
      <c r="T191" s="1"/>
      <c r="U191" s="1"/>
      <c r="V191" s="1"/>
      <c r="W191" s="1"/>
      <c r="X191" s="1"/>
      <c r="Y191" s="1"/>
      <c r="Z191" s="1"/>
      <c r="AA191" s="1"/>
    </row>
    <row r="192" spans="3:27" x14ac:dyDescent="0.25">
      <c r="C192" s="1"/>
      <c r="D192" s="1"/>
      <c r="E192" s="1"/>
      <c r="F192" s="1"/>
      <c r="G192" s="1"/>
      <c r="H192" s="1"/>
      <c r="I192" s="1"/>
      <c r="J192" s="1"/>
      <c r="K192" s="1"/>
      <c r="L192" s="1"/>
      <c r="M192" s="1"/>
      <c r="N192" s="1"/>
      <c r="O192" s="1"/>
      <c r="P192" s="1"/>
      <c r="Q192" s="1"/>
      <c r="R192" s="1"/>
      <c r="S192" s="1"/>
      <c r="T192" s="1"/>
      <c r="U192" s="1"/>
      <c r="V192" s="1"/>
      <c r="W192" s="1"/>
      <c r="X192" s="1"/>
      <c r="Y192" s="1"/>
      <c r="Z192" s="1"/>
      <c r="AA192" s="1"/>
    </row>
    <row r="193" spans="3:27" x14ac:dyDescent="0.25">
      <c r="C193" s="1"/>
      <c r="D193" s="1"/>
      <c r="E193" s="1"/>
      <c r="F193" s="1"/>
      <c r="G193" s="1"/>
      <c r="H193" s="1"/>
      <c r="I193" s="1"/>
      <c r="J193" s="1"/>
      <c r="K193" s="1"/>
      <c r="L193" s="1"/>
      <c r="M193" s="1"/>
      <c r="N193" s="1"/>
      <c r="O193" s="1"/>
      <c r="P193" s="1"/>
      <c r="Q193" s="1"/>
      <c r="R193" s="1"/>
      <c r="S193" s="1"/>
      <c r="T193" s="1"/>
      <c r="U193" s="1"/>
      <c r="V193" s="1"/>
      <c r="W193" s="1"/>
      <c r="X193" s="1"/>
      <c r="Y193" s="1"/>
      <c r="Z193" s="1"/>
      <c r="AA193" s="1"/>
    </row>
    <row r="194" spans="3:27" x14ac:dyDescent="0.25">
      <c r="C194" s="1"/>
      <c r="D194" s="1"/>
      <c r="E194" s="1"/>
      <c r="F194" s="1"/>
      <c r="G194" s="1"/>
      <c r="H194" s="1"/>
      <c r="I194" s="1"/>
      <c r="J194" s="1"/>
      <c r="K194" s="1"/>
      <c r="L194" s="1"/>
      <c r="M194" s="1"/>
      <c r="N194" s="1"/>
      <c r="O194" s="1"/>
      <c r="P194" s="1"/>
      <c r="Q194" s="1"/>
      <c r="R194" s="1"/>
      <c r="S194" s="1"/>
      <c r="T194" s="1"/>
      <c r="U194" s="1"/>
      <c r="V194" s="1"/>
      <c r="W194" s="1"/>
      <c r="X194" s="1"/>
      <c r="Y194" s="1"/>
      <c r="Z194" s="1"/>
      <c r="AA194" s="1"/>
    </row>
    <row r="195" spans="3:27" x14ac:dyDescent="0.25">
      <c r="C195" s="1"/>
      <c r="D195" s="1"/>
      <c r="E195" s="1"/>
      <c r="F195" s="1"/>
      <c r="G195" s="1"/>
      <c r="H195" s="1"/>
      <c r="I195" s="1"/>
      <c r="J195" s="1"/>
      <c r="K195" s="1"/>
      <c r="L195" s="1"/>
      <c r="M195" s="1"/>
      <c r="N195" s="1"/>
      <c r="O195" s="1"/>
      <c r="P195" s="1"/>
      <c r="Q195" s="1"/>
      <c r="R195" s="1"/>
      <c r="S195" s="1"/>
      <c r="T195" s="1"/>
      <c r="U195" s="1"/>
      <c r="V195" s="1"/>
      <c r="W195" s="1"/>
      <c r="X195" s="1"/>
      <c r="Y195" s="1"/>
      <c r="Z195" s="1"/>
      <c r="AA195" s="1"/>
    </row>
    <row r="196" spans="3:27" x14ac:dyDescent="0.25">
      <c r="C196" s="1"/>
      <c r="D196" s="1"/>
      <c r="E196" s="1"/>
      <c r="F196" s="1"/>
      <c r="G196" s="1"/>
      <c r="H196" s="1"/>
      <c r="I196" s="1"/>
      <c r="J196" s="1"/>
      <c r="K196" s="1"/>
      <c r="L196" s="1"/>
      <c r="M196" s="1"/>
      <c r="N196" s="1"/>
      <c r="O196" s="1"/>
      <c r="P196" s="1"/>
      <c r="Q196" s="1"/>
      <c r="R196" s="1"/>
      <c r="S196" s="1"/>
      <c r="T196" s="1"/>
      <c r="U196" s="1"/>
      <c r="V196" s="1"/>
      <c r="W196" s="1"/>
      <c r="X196" s="1"/>
      <c r="Y196" s="1"/>
      <c r="Z196" s="1"/>
      <c r="AA196" s="1"/>
    </row>
    <row r="197" spans="3:27" x14ac:dyDescent="0.25">
      <c r="C197" s="1"/>
      <c r="D197" s="1"/>
      <c r="E197" s="1"/>
      <c r="F197" s="1"/>
      <c r="G197" s="1"/>
      <c r="H197" s="1"/>
      <c r="I197" s="1"/>
      <c r="J197" s="1"/>
      <c r="K197" s="1"/>
      <c r="L197" s="1"/>
      <c r="M197" s="1"/>
      <c r="N197" s="1"/>
      <c r="O197" s="1"/>
      <c r="P197" s="1"/>
      <c r="Q197" s="1"/>
      <c r="R197" s="1"/>
      <c r="S197" s="1"/>
      <c r="T197" s="1"/>
      <c r="U197" s="1"/>
      <c r="V197" s="1"/>
      <c r="W197" s="1"/>
      <c r="X197" s="1"/>
      <c r="Y197" s="1"/>
      <c r="Z197" s="1"/>
      <c r="AA197" s="1"/>
    </row>
    <row r="198" spans="3:27" x14ac:dyDescent="0.25">
      <c r="C198" s="1"/>
      <c r="D198" s="1"/>
      <c r="E198" s="1"/>
      <c r="F198" s="1"/>
      <c r="G198" s="1"/>
      <c r="H198" s="1"/>
      <c r="I198" s="1"/>
      <c r="J198" s="1"/>
      <c r="K198" s="1"/>
      <c r="L198" s="1"/>
      <c r="M198" s="1"/>
      <c r="N198" s="1"/>
      <c r="O198" s="1"/>
      <c r="P198" s="1"/>
      <c r="Q198" s="1"/>
      <c r="R198" s="1"/>
      <c r="S198" s="1"/>
      <c r="T198" s="1"/>
      <c r="U198" s="1"/>
      <c r="V198" s="1"/>
      <c r="W198" s="1"/>
      <c r="X198" s="1"/>
      <c r="Y198" s="1"/>
      <c r="Z198" s="1"/>
      <c r="AA198" s="1"/>
    </row>
    <row r="199" spans="3:27" x14ac:dyDescent="0.25">
      <c r="C199" s="1"/>
      <c r="D199" s="1"/>
      <c r="E199" s="1"/>
      <c r="F199" s="1"/>
      <c r="G199" s="1"/>
      <c r="H199" s="1"/>
      <c r="I199" s="1"/>
      <c r="J199" s="1"/>
      <c r="K199" s="1"/>
      <c r="L199" s="1"/>
      <c r="M199" s="1"/>
      <c r="N199" s="1"/>
      <c r="O199" s="1"/>
      <c r="P199" s="1"/>
      <c r="Q199" s="1"/>
      <c r="R199" s="1"/>
      <c r="S199" s="1"/>
      <c r="T199" s="1"/>
      <c r="U199" s="1"/>
      <c r="V199" s="1"/>
      <c r="W199" s="1"/>
      <c r="X199" s="1"/>
      <c r="Y199" s="1"/>
      <c r="Z199" s="1"/>
      <c r="AA199" s="1"/>
    </row>
    <row r="200" spans="3:27" x14ac:dyDescent="0.25">
      <c r="C200" s="1"/>
      <c r="D200" s="1"/>
      <c r="E200" s="1"/>
      <c r="F200" s="1"/>
      <c r="G200" s="1"/>
      <c r="H200" s="1"/>
      <c r="I200" s="1"/>
      <c r="J200" s="1"/>
      <c r="K200" s="1"/>
      <c r="L200" s="1"/>
      <c r="M200" s="1"/>
      <c r="N200" s="1"/>
      <c r="O200" s="1"/>
      <c r="P200" s="1"/>
      <c r="Q200" s="1"/>
      <c r="R200" s="1"/>
      <c r="S200" s="1"/>
      <c r="T200" s="1"/>
      <c r="U200" s="1"/>
      <c r="V200" s="1"/>
      <c r="W200" s="1"/>
      <c r="X200" s="1"/>
      <c r="Y200" s="1"/>
      <c r="Z200" s="1"/>
      <c r="AA200" s="1"/>
    </row>
    <row r="201" spans="3:27" x14ac:dyDescent="0.25">
      <c r="C201" s="1"/>
      <c r="D201" s="1"/>
      <c r="E201" s="1"/>
      <c r="F201" s="1"/>
      <c r="G201" s="1"/>
      <c r="H201" s="1"/>
      <c r="I201" s="1"/>
      <c r="J201" s="1"/>
      <c r="K201" s="1"/>
      <c r="L201" s="1"/>
      <c r="M201" s="1"/>
      <c r="N201" s="1"/>
      <c r="O201" s="1"/>
      <c r="P201" s="1"/>
      <c r="Q201" s="1"/>
      <c r="R201" s="1"/>
      <c r="S201" s="1"/>
      <c r="T201" s="1"/>
      <c r="U201" s="1"/>
      <c r="V201" s="1"/>
      <c r="W201" s="1"/>
      <c r="X201" s="1"/>
      <c r="Y201" s="1"/>
      <c r="Z201" s="1"/>
      <c r="AA201" s="1"/>
    </row>
    <row r="202" spans="3:27" x14ac:dyDescent="0.25">
      <c r="C202" s="1"/>
      <c r="D202" s="1"/>
      <c r="E202" s="1"/>
      <c r="F202" s="1"/>
      <c r="G202" s="1"/>
      <c r="H202" s="1"/>
      <c r="I202" s="1"/>
      <c r="J202" s="1"/>
      <c r="K202" s="1"/>
      <c r="L202" s="1"/>
      <c r="M202" s="1"/>
      <c r="N202" s="1"/>
      <c r="O202" s="1"/>
      <c r="P202" s="1"/>
      <c r="Q202" s="1"/>
      <c r="R202" s="1"/>
      <c r="S202" s="1"/>
      <c r="T202" s="1"/>
      <c r="U202" s="1"/>
      <c r="V202" s="1"/>
      <c r="W202" s="1"/>
      <c r="X202" s="1"/>
      <c r="Y202" s="1"/>
      <c r="Z202" s="1"/>
      <c r="AA202" s="1"/>
    </row>
    <row r="203" spans="3:27" x14ac:dyDescent="0.25">
      <c r="C203" s="1"/>
      <c r="D203" s="1"/>
      <c r="E203" s="1"/>
      <c r="F203" s="1"/>
      <c r="G203" s="1"/>
      <c r="H203" s="1"/>
      <c r="I203" s="1"/>
      <c r="J203" s="1"/>
      <c r="K203" s="1"/>
      <c r="L203" s="1"/>
      <c r="M203" s="1"/>
      <c r="N203" s="1"/>
      <c r="O203" s="1"/>
      <c r="P203" s="1"/>
      <c r="Q203" s="1"/>
      <c r="R203" s="1"/>
      <c r="S203" s="1"/>
      <c r="T203" s="1"/>
      <c r="U203" s="1"/>
      <c r="V203" s="1"/>
      <c r="W203" s="1"/>
      <c r="X203" s="1"/>
      <c r="Y203" s="1"/>
      <c r="Z203" s="1"/>
      <c r="AA203" s="1"/>
    </row>
    <row r="204" spans="3:27" x14ac:dyDescent="0.25">
      <c r="C204" s="1"/>
      <c r="D204" s="1"/>
      <c r="E204" s="1"/>
      <c r="F204" s="1"/>
      <c r="G204" s="1"/>
      <c r="H204" s="1"/>
      <c r="I204" s="1"/>
      <c r="J204" s="1"/>
      <c r="K204" s="1"/>
      <c r="L204" s="1"/>
      <c r="M204" s="1"/>
      <c r="N204" s="1"/>
      <c r="O204" s="1"/>
      <c r="P204" s="1"/>
      <c r="Q204" s="1"/>
      <c r="R204" s="1"/>
      <c r="S204" s="1"/>
      <c r="T204" s="1"/>
      <c r="U204" s="1"/>
      <c r="V204" s="1"/>
      <c r="W204" s="1"/>
      <c r="X204" s="1"/>
      <c r="Y204" s="1"/>
      <c r="Z204" s="1"/>
      <c r="AA204" s="1"/>
    </row>
    <row r="205" spans="3:27" x14ac:dyDescent="0.25">
      <c r="C205" s="1"/>
      <c r="D205" s="1"/>
      <c r="E205" s="1"/>
      <c r="F205" s="1"/>
      <c r="G205" s="1"/>
      <c r="H205" s="1"/>
      <c r="I205" s="1"/>
      <c r="J205" s="1"/>
      <c r="K205" s="1"/>
      <c r="L205" s="1"/>
      <c r="M205" s="1"/>
      <c r="N205" s="1"/>
      <c r="O205" s="1"/>
      <c r="P205" s="1"/>
      <c r="Q205" s="1"/>
      <c r="R205" s="1"/>
      <c r="S205" s="1"/>
      <c r="T205" s="1"/>
      <c r="U205" s="1"/>
      <c r="V205" s="1"/>
      <c r="W205" s="1"/>
      <c r="X205" s="1"/>
      <c r="Y205" s="1"/>
      <c r="Z205" s="1"/>
      <c r="AA205" s="1"/>
    </row>
    <row r="206" spans="3:27" x14ac:dyDescent="0.25">
      <c r="C206" s="1"/>
      <c r="D206" s="1"/>
      <c r="E206" s="1"/>
      <c r="F206" s="1"/>
      <c r="G206" s="1"/>
      <c r="H206" s="1"/>
      <c r="I206" s="1"/>
      <c r="J206" s="1"/>
      <c r="K206" s="1"/>
      <c r="L206" s="1"/>
      <c r="M206" s="1"/>
      <c r="N206" s="1"/>
      <c r="O206" s="1"/>
      <c r="P206" s="1"/>
      <c r="Q206" s="1"/>
      <c r="R206" s="1"/>
      <c r="S206" s="1"/>
      <c r="T206" s="1"/>
      <c r="U206" s="1"/>
      <c r="V206" s="1"/>
      <c r="W206" s="1"/>
      <c r="X206" s="1"/>
      <c r="Y206" s="1"/>
      <c r="Z206" s="1"/>
      <c r="AA206" s="1"/>
    </row>
    <row r="207" spans="3:27" x14ac:dyDescent="0.25">
      <c r="C207" s="1"/>
      <c r="D207" s="1"/>
      <c r="E207" s="1"/>
      <c r="F207" s="1"/>
      <c r="G207" s="1"/>
      <c r="H207" s="1"/>
      <c r="I207" s="1"/>
      <c r="J207" s="1"/>
      <c r="K207" s="1"/>
      <c r="L207" s="1"/>
      <c r="M207" s="1"/>
      <c r="N207" s="1"/>
      <c r="O207" s="1"/>
      <c r="P207" s="1"/>
      <c r="Q207" s="1"/>
      <c r="R207" s="1"/>
      <c r="S207" s="1"/>
      <c r="T207" s="1"/>
      <c r="U207" s="1"/>
      <c r="V207" s="1"/>
      <c r="W207" s="1"/>
      <c r="X207" s="1"/>
      <c r="Y207" s="1"/>
      <c r="Z207" s="1"/>
      <c r="AA207" s="1"/>
    </row>
    <row r="208" spans="3:27" x14ac:dyDescent="0.25">
      <c r="C208" s="1"/>
      <c r="D208" s="1"/>
      <c r="E208" s="1"/>
      <c r="F208" s="1"/>
      <c r="G208" s="1"/>
      <c r="H208" s="1"/>
      <c r="I208" s="1"/>
      <c r="J208" s="1"/>
      <c r="K208" s="1"/>
      <c r="L208" s="1"/>
      <c r="M208" s="1"/>
      <c r="N208" s="1"/>
      <c r="O208" s="1"/>
      <c r="P208" s="1"/>
      <c r="Q208" s="1"/>
      <c r="R208" s="1"/>
      <c r="S208" s="1"/>
      <c r="T208" s="1"/>
      <c r="U208" s="1"/>
      <c r="V208" s="1"/>
      <c r="W208" s="1"/>
      <c r="X208" s="1"/>
      <c r="Y208" s="1"/>
      <c r="Z208" s="1"/>
      <c r="AA208" s="1"/>
    </row>
    <row r="209" spans="3:27" x14ac:dyDescent="0.25">
      <c r="C209" s="1"/>
      <c r="D209" s="1"/>
      <c r="E209" s="1"/>
      <c r="F209" s="1"/>
      <c r="G209" s="1"/>
      <c r="H209" s="1"/>
      <c r="I209" s="1"/>
      <c r="J209" s="1"/>
      <c r="K209" s="1"/>
      <c r="L209" s="1"/>
      <c r="M209" s="1"/>
      <c r="N209" s="1"/>
      <c r="O209" s="1"/>
      <c r="P209" s="1"/>
      <c r="Q209" s="1"/>
      <c r="R209" s="1"/>
      <c r="S209" s="1"/>
      <c r="T209" s="1"/>
      <c r="U209" s="1"/>
      <c r="V209" s="1"/>
      <c r="W209" s="1"/>
      <c r="X209" s="1"/>
      <c r="Y209" s="1"/>
      <c r="Z209" s="1"/>
      <c r="AA209" s="1"/>
    </row>
    <row r="210" spans="3:27" x14ac:dyDescent="0.25">
      <c r="C210" s="1"/>
      <c r="D210" s="1"/>
      <c r="E210" s="1"/>
      <c r="F210" s="1"/>
      <c r="G210" s="1"/>
      <c r="H210" s="1"/>
      <c r="I210" s="1"/>
      <c r="J210" s="1"/>
      <c r="K210" s="1"/>
      <c r="L210" s="1"/>
      <c r="M210" s="1"/>
      <c r="N210" s="1"/>
      <c r="O210" s="1"/>
      <c r="P210" s="1"/>
      <c r="Q210" s="1"/>
      <c r="R210" s="1"/>
      <c r="S210" s="1"/>
      <c r="T210" s="1"/>
      <c r="U210" s="1"/>
      <c r="V210" s="1"/>
      <c r="W210" s="1"/>
      <c r="X210" s="1"/>
      <c r="Y210" s="1"/>
      <c r="Z210" s="1"/>
      <c r="AA210" s="1"/>
    </row>
    <row r="211" spans="3:27" x14ac:dyDescent="0.25">
      <c r="C211" s="1"/>
      <c r="D211" s="1"/>
      <c r="E211" s="1"/>
      <c r="F211" s="1"/>
      <c r="G211" s="1"/>
      <c r="H211" s="1"/>
      <c r="I211" s="1"/>
      <c r="J211" s="1"/>
      <c r="K211" s="1"/>
      <c r="L211" s="1"/>
      <c r="M211" s="1"/>
      <c r="N211" s="1"/>
      <c r="O211" s="1"/>
      <c r="P211" s="1"/>
      <c r="Q211" s="1"/>
      <c r="R211" s="1"/>
      <c r="S211" s="1"/>
      <c r="T211" s="1"/>
      <c r="U211" s="1"/>
      <c r="V211" s="1"/>
      <c r="W211" s="1"/>
      <c r="X211" s="1"/>
      <c r="Y211" s="1"/>
      <c r="Z211" s="1"/>
      <c r="AA211" s="1"/>
    </row>
    <row r="212" spans="3:27" x14ac:dyDescent="0.25">
      <c r="C212" s="1"/>
      <c r="D212" s="1"/>
      <c r="E212" s="1"/>
      <c r="F212" s="1"/>
      <c r="G212" s="1"/>
      <c r="H212" s="1"/>
      <c r="I212" s="1"/>
      <c r="J212" s="1"/>
      <c r="K212" s="1"/>
      <c r="L212" s="1"/>
      <c r="M212" s="1"/>
      <c r="N212" s="1"/>
      <c r="O212" s="1"/>
      <c r="P212" s="1"/>
      <c r="Q212" s="1"/>
      <c r="R212" s="1"/>
      <c r="S212" s="1"/>
      <c r="T212" s="1"/>
      <c r="U212" s="1"/>
      <c r="V212" s="1"/>
      <c r="W212" s="1"/>
      <c r="X212" s="1"/>
      <c r="Y212" s="1"/>
      <c r="Z212" s="1"/>
      <c r="AA212" s="1"/>
    </row>
    <row r="213" spans="3:27" x14ac:dyDescent="0.25">
      <c r="C213" s="1"/>
      <c r="D213" s="1"/>
      <c r="E213" s="1"/>
      <c r="F213" s="1"/>
      <c r="G213" s="1"/>
      <c r="H213" s="1"/>
      <c r="I213" s="1"/>
      <c r="J213" s="1"/>
      <c r="K213" s="1"/>
      <c r="L213" s="1"/>
      <c r="M213" s="1"/>
      <c r="N213" s="1"/>
      <c r="O213" s="1"/>
      <c r="P213" s="1"/>
      <c r="Q213" s="1"/>
      <c r="R213" s="1"/>
      <c r="S213" s="1"/>
      <c r="T213" s="1"/>
      <c r="U213" s="1"/>
      <c r="V213" s="1"/>
      <c r="W213" s="1"/>
      <c r="X213" s="1"/>
      <c r="Y213" s="1"/>
      <c r="Z213" s="1"/>
      <c r="AA213" s="1"/>
    </row>
    <row r="214" spans="3:27" x14ac:dyDescent="0.25">
      <c r="C214" s="1"/>
      <c r="D214" s="1"/>
      <c r="E214" s="1"/>
      <c r="F214" s="1"/>
      <c r="G214" s="1"/>
      <c r="H214" s="1"/>
      <c r="I214" s="1"/>
      <c r="J214" s="1"/>
      <c r="K214" s="1"/>
      <c r="L214" s="1"/>
      <c r="M214" s="1"/>
      <c r="N214" s="1"/>
      <c r="O214" s="1"/>
      <c r="P214" s="1"/>
      <c r="Q214" s="1"/>
      <c r="R214" s="1"/>
      <c r="S214" s="1"/>
      <c r="T214" s="1"/>
      <c r="U214" s="1"/>
      <c r="V214" s="1"/>
      <c r="W214" s="1"/>
      <c r="X214" s="1"/>
      <c r="Y214" s="1"/>
      <c r="Z214" s="1"/>
      <c r="AA214" s="1"/>
    </row>
    <row r="215" spans="3:27" x14ac:dyDescent="0.25">
      <c r="C215" s="1"/>
      <c r="D215" s="1"/>
      <c r="E215" s="1"/>
      <c r="F215" s="1"/>
      <c r="G215" s="1"/>
      <c r="H215" s="1"/>
      <c r="I215" s="1"/>
      <c r="J215" s="1"/>
      <c r="K215" s="1"/>
      <c r="L215" s="1"/>
      <c r="M215" s="1"/>
      <c r="N215" s="1"/>
      <c r="O215" s="1"/>
      <c r="P215" s="1"/>
      <c r="Q215" s="1"/>
      <c r="R215" s="1"/>
      <c r="S215" s="1"/>
      <c r="T215" s="1"/>
      <c r="U215" s="1"/>
      <c r="V215" s="1"/>
      <c r="W215" s="1"/>
      <c r="X215" s="1"/>
      <c r="Y215" s="1"/>
      <c r="Z215" s="1"/>
      <c r="AA215" s="1"/>
    </row>
    <row r="216" spans="3:27" x14ac:dyDescent="0.25">
      <c r="C216" s="1"/>
      <c r="D216" s="1"/>
      <c r="E216" s="1"/>
      <c r="F216" s="1"/>
      <c r="G216" s="1"/>
      <c r="H216" s="1"/>
      <c r="I216" s="1"/>
      <c r="J216" s="1"/>
      <c r="K216" s="1"/>
      <c r="L216" s="1"/>
      <c r="M216" s="1"/>
      <c r="N216" s="1"/>
      <c r="O216" s="1"/>
      <c r="P216" s="1"/>
      <c r="Q216" s="1"/>
      <c r="R216" s="1"/>
      <c r="S216" s="1"/>
      <c r="T216" s="1"/>
      <c r="U216" s="1"/>
      <c r="V216" s="1"/>
      <c r="W216" s="1"/>
      <c r="X216" s="1"/>
      <c r="Y216" s="1"/>
      <c r="Z216" s="1"/>
      <c r="AA216" s="1"/>
    </row>
    <row r="217" spans="3:27" x14ac:dyDescent="0.25">
      <c r="C217" s="1"/>
      <c r="D217" s="1"/>
      <c r="E217" s="1"/>
      <c r="F217" s="1"/>
      <c r="G217" s="1"/>
      <c r="H217" s="1"/>
      <c r="I217" s="1"/>
      <c r="J217" s="1"/>
      <c r="K217" s="1"/>
      <c r="L217" s="1"/>
      <c r="M217" s="1"/>
      <c r="N217" s="1"/>
      <c r="O217" s="1"/>
      <c r="P217" s="1"/>
      <c r="Q217" s="1"/>
      <c r="R217" s="1"/>
      <c r="S217" s="1"/>
      <c r="T217" s="1"/>
      <c r="U217" s="1"/>
      <c r="V217" s="1"/>
      <c r="W217" s="1"/>
      <c r="X217" s="1"/>
      <c r="Y217" s="1"/>
      <c r="Z217" s="1"/>
      <c r="AA217" s="1"/>
    </row>
    <row r="218" spans="3:27" x14ac:dyDescent="0.25">
      <c r="C218" s="1"/>
      <c r="D218" s="1"/>
      <c r="E218" s="1"/>
      <c r="F218" s="1"/>
      <c r="G218" s="1"/>
      <c r="H218" s="1"/>
      <c r="I218" s="1"/>
      <c r="J218" s="1"/>
      <c r="K218" s="1"/>
      <c r="L218" s="1"/>
      <c r="M218" s="1"/>
      <c r="N218" s="1"/>
      <c r="O218" s="1"/>
      <c r="P218" s="1"/>
      <c r="Q218" s="1"/>
      <c r="R218" s="1"/>
      <c r="S218" s="1"/>
      <c r="T218" s="1"/>
      <c r="U218" s="1"/>
      <c r="V218" s="1"/>
      <c r="W218" s="1"/>
      <c r="X218" s="1"/>
      <c r="Y218" s="1"/>
      <c r="Z218" s="1"/>
      <c r="AA218" s="1"/>
    </row>
    <row r="219" spans="3:27" x14ac:dyDescent="0.25">
      <c r="C219" s="1"/>
      <c r="D219" s="1"/>
      <c r="E219" s="1"/>
      <c r="F219" s="1"/>
      <c r="G219" s="1"/>
      <c r="H219" s="1"/>
      <c r="I219" s="1"/>
      <c r="J219" s="1"/>
      <c r="K219" s="1"/>
      <c r="L219" s="1"/>
      <c r="M219" s="1"/>
      <c r="N219" s="1"/>
      <c r="O219" s="1"/>
      <c r="P219" s="1"/>
      <c r="Q219" s="1"/>
      <c r="R219" s="1"/>
      <c r="S219" s="1"/>
      <c r="T219" s="1"/>
      <c r="U219" s="1"/>
      <c r="V219" s="1"/>
      <c r="W219" s="1"/>
      <c r="X219" s="1"/>
      <c r="Y219" s="1"/>
      <c r="Z219" s="1"/>
      <c r="AA219" s="1"/>
    </row>
    <row r="220" spans="3:27" x14ac:dyDescent="0.25">
      <c r="C220" s="1"/>
      <c r="D220" s="1"/>
      <c r="E220" s="1"/>
      <c r="F220" s="1"/>
      <c r="G220" s="1"/>
      <c r="H220" s="1"/>
      <c r="I220" s="1"/>
      <c r="J220" s="1"/>
      <c r="K220" s="1"/>
      <c r="L220" s="1"/>
      <c r="M220" s="1"/>
      <c r="N220" s="1"/>
      <c r="O220" s="1"/>
      <c r="P220" s="1"/>
      <c r="Q220" s="1"/>
      <c r="R220" s="1"/>
      <c r="S220" s="1"/>
      <c r="T220" s="1"/>
      <c r="U220" s="1"/>
      <c r="V220" s="1"/>
      <c r="W220" s="1"/>
      <c r="X220" s="1"/>
      <c r="Y220" s="1"/>
      <c r="Z220" s="1"/>
      <c r="AA220" s="1"/>
    </row>
    <row r="221" spans="3:27" x14ac:dyDescent="0.25">
      <c r="C221" s="1"/>
      <c r="D221" s="1"/>
      <c r="E221" s="1"/>
      <c r="F221" s="1"/>
      <c r="G221" s="1"/>
      <c r="H221" s="1"/>
      <c r="I221" s="1"/>
      <c r="J221" s="1"/>
      <c r="K221" s="1"/>
      <c r="L221" s="1"/>
      <c r="M221" s="1"/>
      <c r="N221" s="1"/>
      <c r="O221" s="1"/>
      <c r="P221" s="1"/>
      <c r="Q221" s="1"/>
      <c r="R221" s="1"/>
      <c r="S221" s="1"/>
      <c r="T221" s="1"/>
      <c r="U221" s="1"/>
      <c r="V221" s="1"/>
      <c r="W221" s="1"/>
      <c r="X221" s="1"/>
      <c r="Y221" s="1"/>
      <c r="Z221" s="1"/>
      <c r="AA221" s="1"/>
    </row>
    <row r="222" spans="3:27" x14ac:dyDescent="0.25">
      <c r="C222" s="1"/>
      <c r="D222" s="1"/>
      <c r="E222" s="1"/>
      <c r="F222" s="1"/>
      <c r="G222" s="1"/>
      <c r="H222" s="1"/>
      <c r="I222" s="1"/>
      <c r="J222" s="1"/>
      <c r="K222" s="1"/>
      <c r="L222" s="1"/>
      <c r="M222" s="1"/>
      <c r="N222" s="1"/>
      <c r="O222" s="1"/>
      <c r="P222" s="1"/>
      <c r="Q222" s="1"/>
      <c r="R222" s="1"/>
      <c r="S222" s="1"/>
      <c r="T222" s="1"/>
      <c r="U222" s="1"/>
      <c r="V222" s="1"/>
      <c r="W222" s="1"/>
      <c r="X222" s="1"/>
      <c r="Y222" s="1"/>
      <c r="Z222" s="1"/>
      <c r="AA222" s="1"/>
    </row>
    <row r="223" spans="3:27" x14ac:dyDescent="0.25">
      <c r="C223" s="1"/>
      <c r="D223" s="1"/>
      <c r="E223" s="1"/>
      <c r="F223" s="1"/>
      <c r="G223" s="1"/>
      <c r="H223" s="1"/>
      <c r="I223" s="1"/>
      <c r="J223" s="1"/>
      <c r="K223" s="1"/>
      <c r="L223" s="1"/>
      <c r="M223" s="1"/>
      <c r="N223" s="1"/>
      <c r="O223" s="1"/>
      <c r="P223" s="1"/>
      <c r="Q223" s="1"/>
      <c r="R223" s="1"/>
      <c r="S223" s="1"/>
      <c r="T223" s="1"/>
      <c r="U223" s="1"/>
      <c r="V223" s="1"/>
      <c r="W223" s="1"/>
      <c r="X223" s="1"/>
      <c r="Y223" s="1"/>
      <c r="Z223" s="1"/>
      <c r="AA223" s="1"/>
    </row>
    <row r="224" spans="3:27" x14ac:dyDescent="0.25">
      <c r="C224" s="1"/>
      <c r="D224" s="1"/>
      <c r="E224" s="1"/>
      <c r="F224" s="1"/>
      <c r="G224" s="1"/>
      <c r="H224" s="1"/>
      <c r="I224" s="1"/>
      <c r="J224" s="1"/>
      <c r="K224" s="1"/>
      <c r="L224" s="1"/>
      <c r="M224" s="1"/>
      <c r="N224" s="1"/>
      <c r="O224" s="1"/>
      <c r="P224" s="1"/>
      <c r="Q224" s="1"/>
      <c r="R224" s="1"/>
      <c r="S224" s="1"/>
      <c r="T224" s="1"/>
      <c r="U224" s="1"/>
      <c r="V224" s="1"/>
      <c r="W224" s="1"/>
      <c r="X224" s="1"/>
      <c r="Y224" s="1"/>
      <c r="Z224" s="1"/>
      <c r="AA224" s="1"/>
    </row>
    <row r="225" spans="3:27" x14ac:dyDescent="0.25">
      <c r="C225" s="1"/>
      <c r="D225" s="1"/>
      <c r="E225" s="1"/>
      <c r="F225" s="1"/>
      <c r="G225" s="1"/>
      <c r="H225" s="1"/>
      <c r="I225" s="1"/>
      <c r="J225" s="1"/>
      <c r="K225" s="1"/>
      <c r="L225" s="1"/>
      <c r="M225" s="1"/>
      <c r="N225" s="1"/>
      <c r="O225" s="1"/>
      <c r="P225" s="1"/>
      <c r="Q225" s="1"/>
      <c r="R225" s="1"/>
      <c r="S225" s="1"/>
      <c r="T225" s="1"/>
      <c r="U225" s="1"/>
      <c r="V225" s="1"/>
      <c r="W225" s="1"/>
      <c r="X225" s="1"/>
      <c r="Y225" s="1"/>
      <c r="Z225" s="1"/>
      <c r="AA225" s="1"/>
    </row>
    <row r="226" spans="3:27" x14ac:dyDescent="0.25">
      <c r="C226" s="1"/>
      <c r="D226" s="1"/>
      <c r="E226" s="1"/>
      <c r="F226" s="1"/>
      <c r="G226" s="1"/>
      <c r="H226" s="1"/>
      <c r="I226" s="1"/>
      <c r="J226" s="1"/>
      <c r="K226" s="1"/>
      <c r="L226" s="1"/>
      <c r="M226" s="1"/>
      <c r="N226" s="1"/>
      <c r="O226" s="1"/>
      <c r="P226" s="1"/>
      <c r="Q226" s="1"/>
      <c r="R226" s="1"/>
      <c r="S226" s="1"/>
      <c r="T226" s="1"/>
      <c r="U226" s="1"/>
      <c r="V226" s="1"/>
      <c r="W226" s="1"/>
      <c r="X226" s="1"/>
      <c r="Y226" s="1"/>
      <c r="Z226" s="1"/>
      <c r="AA226" s="1"/>
    </row>
    <row r="227" spans="3:27" x14ac:dyDescent="0.25">
      <c r="C227" s="1"/>
      <c r="D227" s="1"/>
      <c r="E227" s="1"/>
      <c r="F227" s="1"/>
      <c r="G227" s="1"/>
      <c r="H227" s="1"/>
      <c r="I227" s="1"/>
      <c r="J227" s="1"/>
      <c r="K227" s="1"/>
      <c r="L227" s="1"/>
      <c r="M227" s="1"/>
      <c r="N227" s="1"/>
      <c r="O227" s="1"/>
      <c r="P227" s="1"/>
      <c r="Q227" s="1"/>
      <c r="R227" s="1"/>
      <c r="S227" s="1"/>
      <c r="T227" s="1"/>
      <c r="U227" s="1"/>
      <c r="V227" s="1"/>
      <c r="W227" s="1"/>
      <c r="X227" s="1"/>
      <c r="Y227" s="1"/>
      <c r="Z227" s="1"/>
      <c r="AA227" s="1"/>
    </row>
    <row r="228" spans="3:27" x14ac:dyDescent="0.25">
      <c r="C228" s="1"/>
      <c r="D228" s="1"/>
      <c r="E228" s="1"/>
      <c r="F228" s="1"/>
      <c r="G228" s="1"/>
      <c r="H228" s="1"/>
      <c r="I228" s="1"/>
      <c r="J228" s="1"/>
      <c r="K228" s="1"/>
      <c r="L228" s="1"/>
      <c r="M228" s="1"/>
      <c r="N228" s="1"/>
      <c r="O228" s="1"/>
      <c r="P228" s="1"/>
      <c r="Q228" s="1"/>
      <c r="R228" s="1"/>
      <c r="S228" s="1"/>
      <c r="T228" s="1"/>
      <c r="U228" s="1"/>
      <c r="V228" s="1"/>
      <c r="W228" s="1"/>
      <c r="X228" s="1"/>
      <c r="Y228" s="1"/>
      <c r="Z228" s="1"/>
      <c r="AA228" s="1"/>
    </row>
    <row r="229" spans="3:27" x14ac:dyDescent="0.25">
      <c r="C229" s="1"/>
      <c r="D229" s="1"/>
      <c r="E229" s="1"/>
      <c r="F229" s="1"/>
      <c r="G229" s="1"/>
      <c r="H229" s="1"/>
      <c r="I229" s="1"/>
      <c r="J229" s="1"/>
      <c r="K229" s="1"/>
      <c r="L229" s="1"/>
      <c r="M229" s="1"/>
      <c r="N229" s="1"/>
      <c r="O229" s="1"/>
      <c r="P229" s="1"/>
      <c r="Q229" s="1"/>
      <c r="R229" s="1"/>
      <c r="S229" s="1"/>
      <c r="T229" s="1"/>
      <c r="U229" s="1"/>
      <c r="V229" s="1"/>
      <c r="W229" s="1"/>
      <c r="X229" s="1"/>
      <c r="Y229" s="1"/>
      <c r="Z229" s="1"/>
      <c r="AA229" s="1"/>
    </row>
    <row r="230" spans="3:27" x14ac:dyDescent="0.25">
      <c r="C230" s="1"/>
      <c r="D230" s="1"/>
      <c r="E230" s="1"/>
      <c r="F230" s="1"/>
      <c r="G230" s="1"/>
      <c r="H230" s="1"/>
      <c r="I230" s="1"/>
      <c r="J230" s="1"/>
      <c r="K230" s="1"/>
      <c r="L230" s="1"/>
      <c r="M230" s="1"/>
      <c r="N230" s="1"/>
      <c r="O230" s="1"/>
      <c r="P230" s="1"/>
      <c r="Q230" s="1"/>
      <c r="R230" s="1"/>
      <c r="S230" s="1"/>
      <c r="T230" s="1"/>
      <c r="U230" s="1"/>
      <c r="V230" s="1"/>
      <c r="W230" s="1"/>
      <c r="X230" s="1"/>
      <c r="Y230" s="1"/>
      <c r="Z230" s="1"/>
      <c r="AA230" s="1"/>
    </row>
    <row r="231" spans="3:27" x14ac:dyDescent="0.25">
      <c r="C231" s="1"/>
      <c r="D231" s="1"/>
      <c r="E231" s="1"/>
      <c r="F231" s="1"/>
      <c r="G231" s="1"/>
      <c r="H231" s="1"/>
      <c r="I231" s="1"/>
      <c r="J231" s="1"/>
      <c r="K231" s="1"/>
      <c r="L231" s="1"/>
      <c r="M231" s="1"/>
      <c r="N231" s="1"/>
      <c r="O231" s="1"/>
      <c r="P231" s="1"/>
      <c r="Q231" s="1"/>
      <c r="R231" s="1"/>
      <c r="S231" s="1"/>
      <c r="T231" s="1"/>
      <c r="U231" s="1"/>
      <c r="V231" s="1"/>
      <c r="W231" s="1"/>
      <c r="X231" s="1"/>
      <c r="Y231" s="1"/>
      <c r="Z231" s="1"/>
      <c r="AA231" s="1"/>
    </row>
    <row r="232" spans="3:27" x14ac:dyDescent="0.25">
      <c r="C232" s="1"/>
      <c r="D232" s="1"/>
      <c r="E232" s="1"/>
      <c r="F232" s="1"/>
      <c r="G232" s="1"/>
      <c r="H232" s="1"/>
      <c r="I232" s="1"/>
      <c r="J232" s="1"/>
      <c r="K232" s="1"/>
      <c r="L232" s="1"/>
      <c r="M232" s="1"/>
      <c r="N232" s="1"/>
      <c r="O232" s="1"/>
      <c r="P232" s="1"/>
      <c r="Q232" s="1"/>
      <c r="R232" s="1"/>
      <c r="S232" s="1"/>
      <c r="T232" s="1"/>
      <c r="U232" s="1"/>
      <c r="V232" s="1"/>
      <c r="W232" s="1"/>
      <c r="X232" s="1"/>
      <c r="Y232" s="1"/>
      <c r="Z232" s="1"/>
      <c r="AA232" s="1"/>
    </row>
    <row r="233" spans="3:27" x14ac:dyDescent="0.25">
      <c r="C233" s="1"/>
      <c r="D233" s="1"/>
      <c r="E233" s="1"/>
      <c r="F233" s="1"/>
      <c r="G233" s="1"/>
      <c r="H233" s="1"/>
      <c r="I233" s="1"/>
      <c r="J233" s="1"/>
      <c r="K233" s="1"/>
      <c r="L233" s="1"/>
      <c r="M233" s="1"/>
      <c r="N233" s="1"/>
      <c r="O233" s="1"/>
      <c r="P233" s="1"/>
      <c r="Q233" s="1"/>
      <c r="R233" s="1"/>
      <c r="S233" s="1"/>
      <c r="T233" s="1"/>
      <c r="U233" s="1"/>
      <c r="V233" s="1"/>
      <c r="W233" s="1"/>
      <c r="X233" s="1"/>
      <c r="Y233" s="1"/>
      <c r="Z233" s="1"/>
      <c r="AA233" s="1"/>
    </row>
    <row r="234" spans="3:27" x14ac:dyDescent="0.25">
      <c r="C234" s="1"/>
      <c r="D234" s="1"/>
      <c r="E234" s="1"/>
      <c r="F234" s="1"/>
      <c r="G234" s="1"/>
      <c r="H234" s="1"/>
      <c r="I234" s="1"/>
      <c r="J234" s="1"/>
      <c r="K234" s="1"/>
      <c r="L234" s="1"/>
      <c r="M234" s="1"/>
      <c r="N234" s="1"/>
      <c r="O234" s="1"/>
      <c r="P234" s="1"/>
      <c r="Q234" s="1"/>
      <c r="R234" s="1"/>
      <c r="S234" s="1"/>
      <c r="T234" s="1"/>
      <c r="U234" s="1"/>
      <c r="V234" s="1"/>
      <c r="W234" s="1"/>
      <c r="X234" s="1"/>
      <c r="Y234" s="1"/>
      <c r="Z234" s="1"/>
      <c r="AA234" s="1"/>
    </row>
    <row r="235" spans="3:27" x14ac:dyDescent="0.25">
      <c r="C235" s="1"/>
      <c r="D235" s="1"/>
      <c r="E235" s="1"/>
      <c r="F235" s="1"/>
      <c r="G235" s="1"/>
      <c r="H235" s="1"/>
      <c r="I235" s="1"/>
      <c r="J235" s="1"/>
      <c r="K235" s="1"/>
      <c r="L235" s="1"/>
      <c r="M235" s="1"/>
      <c r="N235" s="1"/>
      <c r="O235" s="1"/>
      <c r="P235" s="1"/>
      <c r="Q235" s="1"/>
      <c r="R235" s="1"/>
      <c r="S235" s="1"/>
      <c r="T235" s="1"/>
      <c r="U235" s="1"/>
      <c r="V235" s="1"/>
      <c r="W235" s="1"/>
      <c r="X235" s="1"/>
      <c r="Y235" s="1"/>
      <c r="Z235" s="1"/>
      <c r="AA235" s="1"/>
    </row>
    <row r="236" spans="3:27" x14ac:dyDescent="0.25">
      <c r="C236" s="1"/>
      <c r="D236" s="1"/>
      <c r="E236" s="1"/>
      <c r="F236" s="1"/>
      <c r="G236" s="1"/>
      <c r="H236" s="1"/>
      <c r="I236" s="1"/>
      <c r="J236" s="1"/>
      <c r="K236" s="1"/>
      <c r="L236" s="1"/>
      <c r="M236" s="1"/>
      <c r="N236" s="1"/>
      <c r="O236" s="1"/>
      <c r="P236" s="1"/>
      <c r="Q236" s="1"/>
      <c r="R236" s="1"/>
      <c r="S236" s="1"/>
      <c r="T236" s="1"/>
      <c r="U236" s="1"/>
      <c r="V236" s="1"/>
      <c r="W236" s="1"/>
      <c r="X236" s="1"/>
      <c r="Y236" s="1"/>
      <c r="Z236" s="1"/>
      <c r="AA236" s="1"/>
    </row>
    <row r="237" spans="3:27" x14ac:dyDescent="0.25">
      <c r="C237" s="1"/>
      <c r="D237" s="1"/>
      <c r="E237" s="1"/>
      <c r="F237" s="1"/>
      <c r="G237" s="1"/>
      <c r="H237" s="1"/>
      <c r="I237" s="1"/>
      <c r="J237" s="1"/>
      <c r="K237" s="1"/>
      <c r="L237" s="1"/>
      <c r="M237" s="1"/>
      <c r="N237" s="1"/>
      <c r="O237" s="1"/>
      <c r="P237" s="1"/>
      <c r="Q237" s="1"/>
      <c r="R237" s="1"/>
      <c r="S237" s="1"/>
      <c r="T237" s="1"/>
      <c r="U237" s="1"/>
      <c r="V237" s="1"/>
      <c r="W237" s="1"/>
      <c r="X237" s="1"/>
      <c r="Y237" s="1"/>
      <c r="Z237" s="1"/>
      <c r="AA237" s="1"/>
    </row>
    <row r="238" spans="3:27" x14ac:dyDescent="0.25">
      <c r="C238" s="1"/>
      <c r="D238" s="1"/>
      <c r="E238" s="1"/>
      <c r="F238" s="1"/>
      <c r="G238" s="1"/>
      <c r="H238" s="1"/>
      <c r="I238" s="1"/>
      <c r="J238" s="1"/>
      <c r="K238" s="1"/>
      <c r="L238" s="1"/>
      <c r="M238" s="1"/>
      <c r="N238" s="1"/>
      <c r="O238" s="1"/>
      <c r="P238" s="1"/>
      <c r="Q238" s="1"/>
      <c r="R238" s="1"/>
      <c r="S238" s="1"/>
      <c r="T238" s="1"/>
      <c r="U238" s="1"/>
      <c r="V238" s="1"/>
      <c r="W238" s="1"/>
      <c r="X238" s="1"/>
      <c r="Y238" s="1"/>
      <c r="Z238" s="1"/>
      <c r="AA238" s="1"/>
    </row>
    <row r="239" spans="3:27" x14ac:dyDescent="0.25">
      <c r="C239" s="1"/>
      <c r="D239" s="1"/>
      <c r="E239" s="1"/>
      <c r="F239" s="1"/>
      <c r="G239" s="1"/>
      <c r="H239" s="1"/>
      <c r="I239" s="1"/>
      <c r="J239" s="1"/>
      <c r="K239" s="1"/>
      <c r="L239" s="1"/>
      <c r="M239" s="1"/>
      <c r="N239" s="1"/>
      <c r="O239" s="1"/>
      <c r="P239" s="1"/>
      <c r="Q239" s="1"/>
      <c r="R239" s="1"/>
      <c r="S239" s="1"/>
      <c r="T239" s="1"/>
      <c r="U239" s="1"/>
      <c r="V239" s="1"/>
      <c r="W239" s="1"/>
      <c r="X239" s="1"/>
      <c r="Y239" s="1"/>
      <c r="Z239" s="1"/>
      <c r="AA239" s="1"/>
    </row>
    <row r="240" spans="3:27" x14ac:dyDescent="0.25">
      <c r="C240" s="1"/>
      <c r="D240" s="1"/>
      <c r="E240" s="1"/>
      <c r="F240" s="1"/>
      <c r="G240" s="1"/>
      <c r="H240" s="1"/>
      <c r="I240" s="1"/>
      <c r="J240" s="1"/>
      <c r="K240" s="1"/>
      <c r="L240" s="1"/>
      <c r="M240" s="1"/>
      <c r="N240" s="1"/>
      <c r="O240" s="1"/>
      <c r="P240" s="1"/>
      <c r="Q240" s="1"/>
      <c r="R240" s="1"/>
      <c r="S240" s="1"/>
      <c r="T240" s="1"/>
      <c r="U240" s="1"/>
      <c r="V240" s="1"/>
      <c r="W240" s="1"/>
      <c r="X240" s="1"/>
      <c r="Y240" s="1"/>
      <c r="Z240" s="1"/>
      <c r="AA240" s="1"/>
    </row>
    <row r="241" spans="3:27" x14ac:dyDescent="0.25">
      <c r="C241" s="1"/>
      <c r="D241" s="1"/>
      <c r="E241" s="1"/>
      <c r="F241" s="1"/>
      <c r="G241" s="1"/>
      <c r="H241" s="1"/>
      <c r="I241" s="1"/>
      <c r="J241" s="1"/>
      <c r="K241" s="1"/>
      <c r="L241" s="1"/>
      <c r="M241" s="1"/>
      <c r="N241" s="1"/>
      <c r="O241" s="1"/>
      <c r="P241" s="1"/>
      <c r="Q241" s="1"/>
      <c r="R241" s="1"/>
      <c r="S241" s="1"/>
      <c r="T241" s="1"/>
      <c r="U241" s="1"/>
      <c r="V241" s="1"/>
      <c r="W241" s="1"/>
      <c r="X241" s="1"/>
      <c r="Y241" s="1"/>
      <c r="Z241" s="1"/>
      <c r="AA241" s="1"/>
    </row>
    <row r="242" spans="3:27" x14ac:dyDescent="0.25">
      <c r="C242" s="1"/>
      <c r="D242" s="1"/>
      <c r="E242" s="1"/>
      <c r="F242" s="1"/>
      <c r="G242" s="1"/>
      <c r="H242" s="1"/>
      <c r="I242" s="1"/>
      <c r="J242" s="1"/>
      <c r="K242" s="1"/>
      <c r="L242" s="1"/>
      <c r="M242" s="1"/>
      <c r="N242" s="1"/>
      <c r="O242" s="1"/>
      <c r="P242" s="1"/>
      <c r="Q242" s="1"/>
      <c r="R242" s="1"/>
      <c r="S242" s="1"/>
      <c r="T242" s="1"/>
      <c r="U242" s="1"/>
      <c r="V242" s="1"/>
      <c r="W242" s="1"/>
      <c r="X242" s="1"/>
      <c r="Y242" s="1"/>
      <c r="Z242" s="1"/>
      <c r="AA242" s="1"/>
    </row>
    <row r="243" spans="3:27" x14ac:dyDescent="0.25">
      <c r="C243" s="1"/>
      <c r="D243" s="1"/>
      <c r="E243" s="1"/>
      <c r="F243" s="1"/>
      <c r="G243" s="1"/>
      <c r="H243" s="1"/>
      <c r="I243" s="1"/>
      <c r="J243" s="1"/>
      <c r="K243" s="1"/>
      <c r="L243" s="1"/>
      <c r="M243" s="1"/>
      <c r="N243" s="1"/>
      <c r="O243" s="1"/>
      <c r="P243" s="1"/>
      <c r="Q243" s="1"/>
      <c r="R243" s="1"/>
      <c r="S243" s="1"/>
      <c r="T243" s="1"/>
      <c r="U243" s="1"/>
      <c r="V243" s="1"/>
      <c r="W243" s="1"/>
      <c r="X243" s="1"/>
      <c r="Y243" s="1"/>
      <c r="Z243" s="1"/>
      <c r="AA243" s="1"/>
    </row>
    <row r="244" spans="3:27" x14ac:dyDescent="0.25">
      <c r="C244" s="1"/>
      <c r="D244" s="1"/>
      <c r="E244" s="1"/>
      <c r="F244" s="1"/>
      <c r="G244" s="1"/>
      <c r="H244" s="1"/>
      <c r="I244" s="1"/>
      <c r="J244" s="1"/>
      <c r="K244" s="1"/>
      <c r="L244" s="1"/>
      <c r="M244" s="1"/>
      <c r="N244" s="1"/>
      <c r="O244" s="1"/>
      <c r="P244" s="1"/>
      <c r="Q244" s="1"/>
      <c r="R244" s="1"/>
      <c r="S244" s="1"/>
      <c r="T244" s="1"/>
      <c r="U244" s="1"/>
      <c r="V244" s="1"/>
      <c r="W244" s="1"/>
      <c r="X244" s="1"/>
      <c r="Y244" s="1"/>
      <c r="Z244" s="1"/>
      <c r="AA244" s="1"/>
    </row>
    <row r="245" spans="3:27" x14ac:dyDescent="0.25">
      <c r="C245" s="1"/>
      <c r="D245" s="1"/>
      <c r="E245" s="1"/>
      <c r="F245" s="1"/>
      <c r="G245" s="1"/>
      <c r="H245" s="1"/>
      <c r="I245" s="1"/>
      <c r="J245" s="1"/>
      <c r="K245" s="1"/>
      <c r="L245" s="1"/>
      <c r="M245" s="1"/>
      <c r="N245" s="1"/>
      <c r="O245" s="1"/>
      <c r="P245" s="1"/>
      <c r="Q245" s="1"/>
      <c r="R245" s="1"/>
      <c r="S245" s="1"/>
      <c r="T245" s="1"/>
      <c r="U245" s="1"/>
      <c r="V245" s="1"/>
      <c r="W245" s="1"/>
      <c r="X245" s="1"/>
      <c r="Y245" s="1"/>
      <c r="Z245" s="1"/>
      <c r="AA245" s="1"/>
    </row>
    <row r="246" spans="3:27" x14ac:dyDescent="0.25">
      <c r="C246" s="1"/>
      <c r="D246" s="1"/>
      <c r="E246" s="1"/>
      <c r="F246" s="1"/>
      <c r="G246" s="1"/>
      <c r="H246" s="1"/>
      <c r="I246" s="1"/>
      <c r="J246" s="1"/>
      <c r="K246" s="1"/>
      <c r="L246" s="1"/>
      <c r="M246" s="1"/>
      <c r="N246" s="1"/>
      <c r="O246" s="1"/>
      <c r="P246" s="1"/>
      <c r="Q246" s="1"/>
      <c r="R246" s="1"/>
      <c r="S246" s="1"/>
      <c r="T246" s="1"/>
      <c r="U246" s="1"/>
      <c r="V246" s="1"/>
      <c r="W246" s="1"/>
      <c r="X246" s="1"/>
      <c r="Y246" s="1"/>
      <c r="Z246" s="1"/>
      <c r="AA246" s="1"/>
    </row>
    <row r="247" spans="3:27" x14ac:dyDescent="0.25">
      <c r="C247" s="1"/>
      <c r="D247" s="1"/>
      <c r="E247" s="1"/>
      <c r="F247" s="1"/>
      <c r="G247" s="1"/>
      <c r="H247" s="1"/>
      <c r="I247" s="1"/>
      <c r="J247" s="1"/>
      <c r="K247" s="1"/>
      <c r="L247" s="1"/>
      <c r="M247" s="1"/>
      <c r="N247" s="1"/>
      <c r="O247" s="1"/>
      <c r="P247" s="1"/>
      <c r="Q247" s="1"/>
      <c r="R247" s="1"/>
      <c r="S247" s="1"/>
      <c r="T247" s="1"/>
      <c r="U247" s="1"/>
      <c r="V247" s="1"/>
      <c r="W247" s="1"/>
      <c r="X247" s="1"/>
      <c r="Y247" s="1"/>
      <c r="Z247" s="1"/>
      <c r="AA247" s="1"/>
    </row>
    <row r="248" spans="3:27" x14ac:dyDescent="0.25">
      <c r="C248" s="1"/>
      <c r="D248" s="1"/>
      <c r="E248" s="1"/>
      <c r="F248" s="1"/>
      <c r="G248" s="1"/>
      <c r="H248" s="1"/>
      <c r="I248" s="1"/>
      <c r="J248" s="1"/>
      <c r="K248" s="1"/>
      <c r="L248" s="1"/>
      <c r="M248" s="1"/>
      <c r="N248" s="1"/>
      <c r="O248" s="1"/>
      <c r="P248" s="1"/>
      <c r="Q248" s="1"/>
      <c r="R248" s="1"/>
      <c r="S248" s="1"/>
      <c r="T248" s="1"/>
      <c r="U248" s="1"/>
      <c r="V248" s="1"/>
      <c r="W248" s="1"/>
      <c r="X248" s="1"/>
      <c r="Y248" s="1"/>
      <c r="Z248" s="1"/>
      <c r="AA248" s="1"/>
    </row>
    <row r="249" spans="3:27" x14ac:dyDescent="0.25">
      <c r="C249" s="1"/>
      <c r="D249" s="1"/>
      <c r="E249" s="1"/>
      <c r="F249" s="1"/>
      <c r="G249" s="1"/>
      <c r="H249" s="1"/>
      <c r="I249" s="1"/>
      <c r="J249" s="1"/>
      <c r="K249" s="1"/>
      <c r="L249" s="1"/>
      <c r="M249" s="1"/>
      <c r="N249" s="1"/>
      <c r="O249" s="1"/>
      <c r="P249" s="1"/>
      <c r="Q249" s="1"/>
      <c r="R249" s="1"/>
      <c r="S249" s="1"/>
      <c r="T249" s="1"/>
      <c r="U249" s="1"/>
      <c r="V249" s="1"/>
      <c r="W249" s="1"/>
      <c r="X249" s="1"/>
      <c r="Y249" s="1"/>
      <c r="Z249" s="1"/>
      <c r="AA249" s="1"/>
    </row>
    <row r="250" spans="3:27" x14ac:dyDescent="0.25">
      <c r="C250" s="1"/>
      <c r="D250" s="1"/>
      <c r="E250" s="1"/>
      <c r="F250" s="1"/>
      <c r="G250" s="1"/>
      <c r="H250" s="1"/>
      <c r="I250" s="1"/>
      <c r="J250" s="1"/>
      <c r="K250" s="1"/>
      <c r="L250" s="1"/>
      <c r="M250" s="1"/>
      <c r="N250" s="1"/>
      <c r="O250" s="1"/>
      <c r="P250" s="1"/>
      <c r="Q250" s="1"/>
      <c r="R250" s="1"/>
      <c r="S250" s="1"/>
      <c r="T250" s="1"/>
      <c r="U250" s="1"/>
      <c r="V250" s="1"/>
      <c r="W250" s="1"/>
      <c r="X250" s="1"/>
      <c r="Y250" s="1"/>
      <c r="Z250" s="1"/>
      <c r="AA250" s="1"/>
    </row>
    <row r="251" spans="3:27" x14ac:dyDescent="0.25">
      <c r="C251" s="1"/>
      <c r="D251" s="1"/>
      <c r="E251" s="1"/>
      <c r="F251" s="1"/>
      <c r="G251" s="1"/>
      <c r="H251" s="1"/>
      <c r="I251" s="1"/>
      <c r="J251" s="1"/>
      <c r="K251" s="1"/>
      <c r="L251" s="1"/>
      <c r="M251" s="1"/>
      <c r="N251" s="1"/>
      <c r="O251" s="1"/>
      <c r="P251" s="1"/>
      <c r="Q251" s="1"/>
      <c r="R251" s="1"/>
      <c r="S251" s="1"/>
      <c r="T251" s="1"/>
      <c r="U251" s="1"/>
      <c r="V251" s="1"/>
      <c r="W251" s="1"/>
      <c r="X251" s="1"/>
      <c r="Y251" s="1"/>
      <c r="Z251" s="1"/>
      <c r="AA251" s="1"/>
    </row>
    <row r="252" spans="3:27" x14ac:dyDescent="0.25">
      <c r="C252" s="1"/>
      <c r="D252" s="1"/>
      <c r="E252" s="1"/>
      <c r="F252" s="1"/>
      <c r="G252" s="1"/>
      <c r="H252" s="1"/>
      <c r="I252" s="1"/>
      <c r="J252" s="1"/>
      <c r="K252" s="1"/>
      <c r="L252" s="1"/>
      <c r="M252" s="1"/>
      <c r="N252" s="1"/>
      <c r="O252" s="1"/>
      <c r="P252" s="1"/>
      <c r="Q252" s="1"/>
      <c r="R252" s="1"/>
      <c r="S252" s="1"/>
      <c r="T252" s="1"/>
      <c r="U252" s="1"/>
      <c r="V252" s="1"/>
      <c r="W252" s="1"/>
      <c r="X252" s="1"/>
      <c r="Y252" s="1"/>
      <c r="Z252" s="1"/>
      <c r="AA252" s="1"/>
    </row>
    <row r="253" spans="3:27" x14ac:dyDescent="0.25">
      <c r="C253" s="1"/>
      <c r="D253" s="1"/>
      <c r="E253" s="1"/>
      <c r="F253" s="1"/>
      <c r="G253" s="1"/>
      <c r="H253" s="1"/>
      <c r="I253" s="1"/>
      <c r="J253" s="1"/>
      <c r="K253" s="1"/>
      <c r="L253" s="1"/>
      <c r="M253" s="1"/>
      <c r="N253" s="1"/>
      <c r="O253" s="1"/>
      <c r="P253" s="1"/>
      <c r="Q253" s="1"/>
      <c r="R253" s="1"/>
      <c r="S253" s="1"/>
      <c r="T253" s="1"/>
      <c r="U253" s="1"/>
      <c r="V253" s="1"/>
      <c r="W253" s="1"/>
      <c r="X253" s="1"/>
      <c r="Y253" s="1"/>
      <c r="Z253" s="1"/>
      <c r="AA253" s="1"/>
    </row>
    <row r="254" spans="3:27" x14ac:dyDescent="0.25">
      <c r="C254" s="1"/>
      <c r="D254" s="1"/>
      <c r="E254" s="1"/>
      <c r="F254" s="1"/>
      <c r="G254" s="1"/>
      <c r="H254" s="1"/>
      <c r="I254" s="1"/>
      <c r="J254" s="1"/>
      <c r="K254" s="1"/>
      <c r="L254" s="1"/>
      <c r="M254" s="1"/>
      <c r="N254" s="1"/>
      <c r="O254" s="1"/>
      <c r="P254" s="1"/>
      <c r="Q254" s="1"/>
      <c r="R254" s="1"/>
      <c r="S254" s="1"/>
      <c r="T254" s="1"/>
      <c r="U254" s="1"/>
      <c r="V254" s="1"/>
      <c r="W254" s="1"/>
      <c r="X254" s="1"/>
      <c r="Y254" s="1"/>
      <c r="Z254" s="1"/>
      <c r="AA254" s="1"/>
    </row>
    <row r="255" spans="3:27" x14ac:dyDescent="0.25">
      <c r="C255" s="1"/>
      <c r="D255" s="1"/>
      <c r="E255" s="1"/>
      <c r="F255" s="1"/>
      <c r="G255" s="1"/>
      <c r="H255" s="1"/>
      <c r="I255" s="1"/>
      <c r="J255" s="1"/>
      <c r="K255" s="1"/>
      <c r="L255" s="1"/>
      <c r="M255" s="1"/>
      <c r="N255" s="1"/>
      <c r="O255" s="1"/>
      <c r="P255" s="1"/>
      <c r="Q255" s="1"/>
      <c r="R255" s="1"/>
      <c r="S255" s="1"/>
      <c r="T255" s="1"/>
      <c r="U255" s="1"/>
      <c r="V255" s="1"/>
      <c r="W255" s="1"/>
      <c r="X255" s="1"/>
      <c r="Y255" s="1"/>
      <c r="Z255" s="1"/>
      <c r="AA255" s="1"/>
    </row>
    <row r="256" spans="3:27" x14ac:dyDescent="0.25">
      <c r="C256" s="1"/>
      <c r="D256" s="1"/>
      <c r="E256" s="1"/>
      <c r="F256" s="1"/>
      <c r="G256" s="1"/>
      <c r="H256" s="1"/>
      <c r="I256" s="1"/>
      <c r="J256" s="1"/>
      <c r="K256" s="1"/>
      <c r="L256" s="1"/>
      <c r="M256" s="1"/>
      <c r="N256" s="1"/>
      <c r="O256" s="1"/>
      <c r="P256" s="1"/>
      <c r="Q256" s="1"/>
      <c r="R256" s="1"/>
      <c r="S256" s="1"/>
      <c r="T256" s="1"/>
      <c r="U256" s="1"/>
      <c r="V256" s="1"/>
      <c r="W256" s="1"/>
      <c r="X256" s="1"/>
      <c r="Y256" s="1"/>
      <c r="Z256" s="1"/>
      <c r="AA256" s="1"/>
    </row>
    <row r="257" spans="3:27" x14ac:dyDescent="0.25">
      <c r="C257" s="1"/>
      <c r="D257" s="1"/>
      <c r="E257" s="1"/>
      <c r="F257" s="1"/>
      <c r="G257" s="1"/>
      <c r="H257" s="1"/>
      <c r="I257" s="1"/>
      <c r="J257" s="1"/>
      <c r="K257" s="1"/>
      <c r="L257" s="1"/>
      <c r="M257" s="1"/>
      <c r="N257" s="1"/>
      <c r="O257" s="1"/>
      <c r="P257" s="1"/>
      <c r="Q257" s="1"/>
      <c r="R257" s="1"/>
      <c r="S257" s="1"/>
      <c r="T257" s="1"/>
      <c r="U257" s="1"/>
      <c r="V257" s="1"/>
      <c r="W257" s="1"/>
      <c r="X257" s="1"/>
      <c r="Y257" s="1"/>
      <c r="Z257" s="1"/>
      <c r="AA257" s="1"/>
    </row>
    <row r="258" spans="3:27" x14ac:dyDescent="0.25">
      <c r="C258" s="1"/>
      <c r="D258" s="1"/>
      <c r="E258" s="1"/>
      <c r="F258" s="1"/>
      <c r="G258" s="1"/>
      <c r="H258" s="1"/>
      <c r="I258" s="1"/>
      <c r="J258" s="1"/>
      <c r="K258" s="1"/>
      <c r="L258" s="1"/>
      <c r="M258" s="1"/>
      <c r="N258" s="1"/>
      <c r="O258" s="1"/>
      <c r="P258" s="1"/>
      <c r="Q258" s="1"/>
      <c r="R258" s="1"/>
      <c r="S258" s="1"/>
      <c r="T258" s="1"/>
      <c r="U258" s="1"/>
      <c r="V258" s="1"/>
      <c r="W258" s="1"/>
      <c r="X258" s="1"/>
      <c r="Y258" s="1"/>
      <c r="Z258" s="1"/>
      <c r="AA258" s="1"/>
    </row>
    <row r="259" spans="3:27" x14ac:dyDescent="0.25">
      <c r="C259" s="1"/>
      <c r="D259" s="1"/>
      <c r="E259" s="1"/>
      <c r="F259" s="1"/>
      <c r="G259" s="1"/>
      <c r="H259" s="1"/>
      <c r="I259" s="1"/>
      <c r="J259" s="1"/>
      <c r="K259" s="1"/>
      <c r="L259" s="1"/>
      <c r="M259" s="1"/>
      <c r="N259" s="1"/>
      <c r="O259" s="1"/>
      <c r="P259" s="1"/>
      <c r="Q259" s="1"/>
      <c r="R259" s="1"/>
      <c r="S259" s="1"/>
      <c r="T259" s="1"/>
      <c r="U259" s="1"/>
      <c r="V259" s="1"/>
      <c r="W259" s="1"/>
      <c r="X259" s="1"/>
      <c r="Y259" s="1"/>
      <c r="Z259" s="1"/>
      <c r="AA259" s="1"/>
    </row>
    <row r="260" spans="3:27" x14ac:dyDescent="0.25">
      <c r="C260" s="1"/>
      <c r="D260" s="1"/>
      <c r="E260" s="1"/>
      <c r="F260" s="1"/>
      <c r="G260" s="1"/>
      <c r="H260" s="1"/>
      <c r="I260" s="1"/>
      <c r="J260" s="1"/>
      <c r="K260" s="1"/>
      <c r="L260" s="1"/>
      <c r="M260" s="1"/>
      <c r="N260" s="1"/>
      <c r="O260" s="1"/>
      <c r="P260" s="1"/>
      <c r="Q260" s="1"/>
      <c r="R260" s="1"/>
      <c r="S260" s="1"/>
      <c r="T260" s="1"/>
      <c r="U260" s="1"/>
      <c r="V260" s="1"/>
      <c r="W260" s="1"/>
      <c r="X260" s="1"/>
      <c r="Y260" s="1"/>
      <c r="Z260" s="1"/>
      <c r="AA260" s="1"/>
    </row>
    <row r="261" spans="3:27" x14ac:dyDescent="0.25">
      <c r="C261" s="1"/>
      <c r="D261" s="1"/>
      <c r="E261" s="1"/>
      <c r="F261" s="1"/>
      <c r="G261" s="1"/>
      <c r="H261" s="1"/>
      <c r="I261" s="1"/>
      <c r="J261" s="1"/>
      <c r="K261" s="1"/>
      <c r="L261" s="1"/>
      <c r="M261" s="1"/>
      <c r="N261" s="1"/>
      <c r="O261" s="1"/>
      <c r="P261" s="1"/>
      <c r="Q261" s="1"/>
      <c r="R261" s="1"/>
      <c r="S261" s="1"/>
      <c r="T261" s="1"/>
      <c r="U261" s="1"/>
      <c r="V261" s="1"/>
      <c r="W261" s="1"/>
      <c r="X261" s="1"/>
      <c r="Y261" s="1"/>
      <c r="Z261" s="1"/>
      <c r="AA261" s="1"/>
    </row>
    <row r="262" spans="3:27" x14ac:dyDescent="0.25">
      <c r="C262" s="1"/>
      <c r="D262" s="1"/>
      <c r="E262" s="1"/>
      <c r="F262" s="1"/>
      <c r="G262" s="1"/>
      <c r="H262" s="1"/>
      <c r="I262" s="1"/>
      <c r="J262" s="1"/>
      <c r="K262" s="1"/>
      <c r="L262" s="1"/>
      <c r="M262" s="1"/>
      <c r="N262" s="1"/>
      <c r="O262" s="1"/>
      <c r="P262" s="1"/>
      <c r="Q262" s="1"/>
      <c r="R262" s="1"/>
      <c r="S262" s="1"/>
      <c r="T262" s="1"/>
      <c r="U262" s="1"/>
      <c r="V262" s="1"/>
      <c r="W262" s="1"/>
      <c r="X262" s="1"/>
      <c r="Y262" s="1"/>
      <c r="Z262" s="1"/>
      <c r="AA262" s="1"/>
    </row>
    <row r="263" spans="3:27" x14ac:dyDescent="0.25">
      <c r="C263" s="1"/>
      <c r="D263" s="1"/>
      <c r="E263" s="1"/>
      <c r="F263" s="1"/>
      <c r="G263" s="1"/>
      <c r="H263" s="1"/>
      <c r="I263" s="1"/>
      <c r="J263" s="1"/>
      <c r="K263" s="1"/>
      <c r="L263" s="1"/>
      <c r="M263" s="1"/>
      <c r="N263" s="1"/>
      <c r="O263" s="1"/>
      <c r="P263" s="1"/>
      <c r="Q263" s="1"/>
      <c r="R263" s="1"/>
      <c r="S263" s="1"/>
      <c r="T263" s="1"/>
      <c r="U263" s="1"/>
      <c r="V263" s="1"/>
      <c r="W263" s="1"/>
      <c r="X263" s="1"/>
      <c r="Y263" s="1"/>
      <c r="Z263" s="1"/>
      <c r="AA263" s="1"/>
    </row>
    <row r="264" spans="3:27" x14ac:dyDescent="0.25">
      <c r="C264" s="1"/>
      <c r="D264" s="1"/>
      <c r="E264" s="1"/>
      <c r="F264" s="1"/>
      <c r="G264" s="1"/>
      <c r="H264" s="1"/>
      <c r="I264" s="1"/>
      <c r="J264" s="1"/>
      <c r="K264" s="1"/>
      <c r="L264" s="1"/>
      <c r="M264" s="1"/>
      <c r="N264" s="1"/>
      <c r="O264" s="1"/>
      <c r="P264" s="1"/>
      <c r="Q264" s="1"/>
      <c r="R264" s="1"/>
      <c r="S264" s="1"/>
      <c r="T264" s="1"/>
      <c r="U264" s="1"/>
      <c r="V264" s="1"/>
      <c r="W264" s="1"/>
      <c r="X264" s="1"/>
      <c r="Y264" s="1"/>
      <c r="Z264" s="1"/>
      <c r="AA264" s="1"/>
    </row>
    <row r="265" spans="3:27" x14ac:dyDescent="0.25">
      <c r="C265" s="1"/>
      <c r="D265" s="1"/>
      <c r="E265" s="1"/>
      <c r="F265" s="1"/>
      <c r="G265" s="1"/>
      <c r="H265" s="1"/>
      <c r="I265" s="1"/>
      <c r="J265" s="1"/>
      <c r="K265" s="1"/>
      <c r="L265" s="1"/>
      <c r="M265" s="1"/>
      <c r="N265" s="1"/>
      <c r="O265" s="1"/>
      <c r="P265" s="1"/>
      <c r="Q265" s="1"/>
      <c r="R265" s="1"/>
      <c r="S265" s="1"/>
      <c r="T265" s="1"/>
      <c r="U265" s="1"/>
      <c r="V265" s="1"/>
      <c r="W265" s="1"/>
      <c r="X265" s="1"/>
      <c r="Y265" s="1"/>
      <c r="Z265" s="1"/>
      <c r="AA265" s="1"/>
    </row>
    <row r="266" spans="3:27" x14ac:dyDescent="0.25">
      <c r="C266" s="1"/>
      <c r="D266" s="1"/>
      <c r="E266" s="1"/>
      <c r="F266" s="1"/>
      <c r="G266" s="1"/>
      <c r="H266" s="1"/>
      <c r="I266" s="1"/>
      <c r="J266" s="1"/>
      <c r="K266" s="1"/>
      <c r="L266" s="1"/>
      <c r="M266" s="1"/>
      <c r="N266" s="1"/>
      <c r="O266" s="1"/>
      <c r="P266" s="1"/>
      <c r="Q266" s="1"/>
      <c r="R266" s="1"/>
      <c r="S266" s="1"/>
      <c r="T266" s="1"/>
      <c r="U266" s="1"/>
      <c r="V266" s="1"/>
      <c r="W266" s="1"/>
      <c r="X266" s="1"/>
      <c r="Y266" s="1"/>
      <c r="Z266" s="1"/>
      <c r="AA266" s="1"/>
    </row>
    <row r="267" spans="3:27" x14ac:dyDescent="0.25">
      <c r="C267" s="1"/>
      <c r="D267" s="1"/>
      <c r="E267" s="1"/>
      <c r="F267" s="1"/>
      <c r="G267" s="1"/>
      <c r="H267" s="1"/>
      <c r="I267" s="1"/>
      <c r="J267" s="1"/>
      <c r="K267" s="1"/>
      <c r="L267" s="1"/>
      <c r="M267" s="1"/>
      <c r="N267" s="1"/>
      <c r="O267" s="1"/>
      <c r="P267" s="1"/>
      <c r="Q267" s="1"/>
      <c r="R267" s="1"/>
      <c r="S267" s="1"/>
      <c r="T267" s="1"/>
      <c r="U267" s="1"/>
      <c r="V267" s="1"/>
      <c r="W267" s="1"/>
      <c r="X267" s="1"/>
      <c r="Y267" s="1"/>
      <c r="Z267" s="1"/>
      <c r="AA267" s="1"/>
    </row>
    <row r="268" spans="3:27" x14ac:dyDescent="0.25">
      <c r="C268" s="1"/>
      <c r="D268" s="1"/>
      <c r="E268" s="1"/>
      <c r="F268" s="1"/>
      <c r="G268" s="1"/>
      <c r="H268" s="1"/>
      <c r="I268" s="1"/>
      <c r="J268" s="1"/>
      <c r="K268" s="1"/>
      <c r="L268" s="1"/>
      <c r="M268" s="1"/>
      <c r="N268" s="1"/>
      <c r="O268" s="1"/>
      <c r="P268" s="1"/>
      <c r="Q268" s="1"/>
      <c r="R268" s="1"/>
      <c r="S268" s="1"/>
      <c r="T268" s="1"/>
      <c r="U268" s="1"/>
      <c r="V268" s="1"/>
      <c r="W268" s="1"/>
      <c r="X268" s="1"/>
      <c r="Y268" s="1"/>
      <c r="Z268" s="1"/>
      <c r="AA268" s="1"/>
    </row>
    <row r="269" spans="3:27" x14ac:dyDescent="0.25">
      <c r="C269" s="1"/>
      <c r="D269" s="1"/>
      <c r="E269" s="1"/>
      <c r="F269" s="1"/>
      <c r="G269" s="1"/>
      <c r="H269" s="1"/>
      <c r="I269" s="1"/>
      <c r="J269" s="1"/>
      <c r="K269" s="1"/>
      <c r="L269" s="1"/>
      <c r="M269" s="1"/>
      <c r="N269" s="1"/>
      <c r="O269" s="1"/>
      <c r="P269" s="1"/>
      <c r="Q269" s="1"/>
      <c r="R269" s="1"/>
      <c r="S269" s="1"/>
      <c r="T269" s="1"/>
      <c r="U269" s="1"/>
      <c r="V269" s="1"/>
      <c r="W269" s="1"/>
      <c r="X269" s="1"/>
      <c r="Y269" s="1"/>
      <c r="Z269" s="1"/>
      <c r="AA269" s="1"/>
    </row>
    <row r="270" spans="3:27" x14ac:dyDescent="0.25">
      <c r="C270" s="1"/>
      <c r="D270" s="1"/>
      <c r="E270" s="1"/>
      <c r="F270" s="1"/>
      <c r="G270" s="1"/>
      <c r="H270" s="1"/>
      <c r="I270" s="1"/>
      <c r="J270" s="1"/>
      <c r="K270" s="1"/>
      <c r="L270" s="1"/>
      <c r="M270" s="1"/>
      <c r="N270" s="1"/>
      <c r="O270" s="1"/>
      <c r="P270" s="1"/>
      <c r="Q270" s="1"/>
      <c r="R270" s="1"/>
      <c r="S270" s="1"/>
      <c r="T270" s="1"/>
      <c r="U270" s="1"/>
      <c r="V270" s="1"/>
      <c r="W270" s="1"/>
      <c r="X270" s="1"/>
      <c r="Y270" s="1"/>
      <c r="Z270" s="1"/>
      <c r="AA270" s="1"/>
    </row>
    <row r="271" spans="3:27" x14ac:dyDescent="0.25">
      <c r="C271" s="1"/>
      <c r="D271" s="1"/>
      <c r="E271" s="1"/>
      <c r="F271" s="1"/>
      <c r="G271" s="1"/>
      <c r="H271" s="1"/>
      <c r="I271" s="1"/>
      <c r="J271" s="1"/>
      <c r="K271" s="1"/>
      <c r="L271" s="1"/>
      <c r="M271" s="1"/>
      <c r="N271" s="1"/>
      <c r="O271" s="1"/>
      <c r="P271" s="1"/>
      <c r="Q271" s="1"/>
      <c r="R271" s="1"/>
      <c r="S271" s="1"/>
      <c r="T271" s="1"/>
      <c r="U271" s="1"/>
      <c r="V271" s="1"/>
      <c r="W271" s="1"/>
      <c r="X271" s="1"/>
      <c r="Y271" s="1"/>
      <c r="Z271" s="1"/>
      <c r="AA271" s="1"/>
    </row>
    <row r="272" spans="3:27" x14ac:dyDescent="0.25">
      <c r="C272" s="1"/>
      <c r="D272" s="1"/>
      <c r="E272" s="1"/>
      <c r="F272" s="1"/>
      <c r="G272" s="1"/>
      <c r="H272" s="1"/>
      <c r="I272" s="1"/>
      <c r="J272" s="1"/>
      <c r="K272" s="1"/>
      <c r="L272" s="1"/>
      <c r="M272" s="1"/>
      <c r="N272" s="1"/>
      <c r="O272" s="1"/>
      <c r="P272" s="1"/>
      <c r="Q272" s="1"/>
      <c r="R272" s="1"/>
      <c r="S272" s="1"/>
      <c r="T272" s="1"/>
      <c r="U272" s="1"/>
      <c r="V272" s="1"/>
      <c r="W272" s="1"/>
      <c r="X272" s="1"/>
      <c r="Y272" s="1"/>
      <c r="Z272" s="1"/>
      <c r="AA272" s="1"/>
    </row>
    <row r="273" spans="3:27" x14ac:dyDescent="0.25">
      <c r="C273" s="1"/>
      <c r="D273" s="1"/>
      <c r="E273" s="1"/>
      <c r="F273" s="1"/>
      <c r="G273" s="1"/>
      <c r="H273" s="1"/>
      <c r="I273" s="1"/>
      <c r="J273" s="1"/>
      <c r="K273" s="1"/>
      <c r="L273" s="1"/>
      <c r="M273" s="1"/>
      <c r="N273" s="1"/>
      <c r="O273" s="1"/>
      <c r="P273" s="1"/>
      <c r="Q273" s="1"/>
      <c r="R273" s="1"/>
      <c r="S273" s="1"/>
      <c r="T273" s="1"/>
      <c r="U273" s="1"/>
      <c r="V273" s="1"/>
      <c r="W273" s="1"/>
      <c r="X273" s="1"/>
      <c r="Y273" s="1"/>
      <c r="Z273" s="1"/>
      <c r="AA273" s="1"/>
    </row>
    <row r="274" spans="3:27" x14ac:dyDescent="0.25">
      <c r="C274" s="1"/>
      <c r="D274" s="1"/>
      <c r="E274" s="1"/>
      <c r="F274" s="1"/>
      <c r="G274" s="1"/>
      <c r="H274" s="1"/>
      <c r="I274" s="1"/>
      <c r="J274" s="1"/>
      <c r="K274" s="1"/>
      <c r="L274" s="1"/>
      <c r="M274" s="1"/>
      <c r="N274" s="1"/>
      <c r="O274" s="1"/>
      <c r="P274" s="1"/>
      <c r="Q274" s="1"/>
      <c r="R274" s="1"/>
      <c r="S274" s="1"/>
      <c r="T274" s="1"/>
      <c r="U274" s="1"/>
      <c r="V274" s="1"/>
      <c r="W274" s="1"/>
      <c r="X274" s="1"/>
      <c r="Y274" s="1"/>
      <c r="Z274" s="1"/>
      <c r="AA274" s="1"/>
    </row>
    <row r="275" spans="3:27" x14ac:dyDescent="0.25">
      <c r="C275" s="1"/>
      <c r="D275" s="1"/>
      <c r="E275" s="1"/>
      <c r="F275" s="1"/>
      <c r="G275" s="1"/>
      <c r="H275" s="1"/>
      <c r="I275" s="1"/>
      <c r="J275" s="1"/>
      <c r="K275" s="1"/>
      <c r="L275" s="1"/>
      <c r="M275" s="1"/>
      <c r="N275" s="1"/>
      <c r="O275" s="1"/>
      <c r="P275" s="1"/>
      <c r="Q275" s="1"/>
      <c r="R275" s="1"/>
      <c r="S275" s="1"/>
      <c r="T275" s="1"/>
      <c r="U275" s="1"/>
      <c r="V275" s="1"/>
      <c r="W275" s="1"/>
      <c r="X275" s="1"/>
      <c r="Y275" s="1"/>
      <c r="Z275" s="1"/>
      <c r="AA275" s="1"/>
    </row>
    <row r="276" spans="3:27" x14ac:dyDescent="0.25">
      <c r="C276" s="1"/>
      <c r="D276" s="1"/>
      <c r="E276" s="1"/>
      <c r="F276" s="1"/>
      <c r="G276" s="1"/>
      <c r="H276" s="1"/>
      <c r="I276" s="1"/>
      <c r="J276" s="1"/>
      <c r="K276" s="1"/>
      <c r="L276" s="1"/>
      <c r="M276" s="1"/>
      <c r="N276" s="1"/>
      <c r="O276" s="1"/>
      <c r="P276" s="1"/>
      <c r="Q276" s="1"/>
      <c r="R276" s="1"/>
      <c r="S276" s="1"/>
      <c r="T276" s="1"/>
      <c r="U276" s="1"/>
      <c r="V276" s="1"/>
      <c r="W276" s="1"/>
      <c r="X276" s="1"/>
      <c r="Y276" s="1"/>
      <c r="Z276" s="1"/>
      <c r="AA276" s="1"/>
    </row>
    <row r="277" spans="3:27" x14ac:dyDescent="0.25">
      <c r="C277" s="1"/>
      <c r="D277" s="1"/>
      <c r="E277" s="1"/>
      <c r="F277" s="1"/>
      <c r="G277" s="1"/>
      <c r="H277" s="1"/>
      <c r="I277" s="1"/>
      <c r="J277" s="1"/>
      <c r="K277" s="1"/>
      <c r="L277" s="1"/>
      <c r="M277" s="1"/>
      <c r="N277" s="1"/>
      <c r="O277" s="1"/>
      <c r="P277" s="1"/>
      <c r="Q277" s="1"/>
      <c r="R277" s="1"/>
      <c r="S277" s="1"/>
      <c r="T277" s="1"/>
      <c r="U277" s="1"/>
      <c r="V277" s="1"/>
      <c r="W277" s="1"/>
      <c r="X277" s="1"/>
      <c r="Y277" s="1"/>
      <c r="Z277" s="1"/>
      <c r="AA277" s="1"/>
    </row>
    <row r="278" spans="3:27" x14ac:dyDescent="0.25">
      <c r="C278" s="1"/>
      <c r="D278" s="1"/>
      <c r="E278" s="1"/>
      <c r="F278" s="1"/>
      <c r="G278" s="1"/>
      <c r="H278" s="1"/>
      <c r="I278" s="1"/>
      <c r="J278" s="1"/>
      <c r="K278" s="1"/>
      <c r="L278" s="1"/>
      <c r="M278" s="1"/>
      <c r="N278" s="1"/>
      <c r="O278" s="1"/>
      <c r="P278" s="1"/>
      <c r="Q278" s="1"/>
      <c r="R278" s="1"/>
      <c r="S278" s="1"/>
      <c r="T278" s="1"/>
      <c r="U278" s="1"/>
      <c r="V278" s="1"/>
      <c r="W278" s="1"/>
      <c r="X278" s="1"/>
      <c r="Y278" s="1"/>
      <c r="Z278" s="1"/>
      <c r="AA278" s="1"/>
    </row>
    <row r="279" spans="3:27" x14ac:dyDescent="0.25">
      <c r="C279" s="1"/>
      <c r="D279" s="1"/>
      <c r="E279" s="1"/>
      <c r="F279" s="1"/>
      <c r="G279" s="1"/>
      <c r="H279" s="1"/>
      <c r="I279" s="1"/>
      <c r="J279" s="1"/>
      <c r="K279" s="1"/>
      <c r="L279" s="1"/>
      <c r="M279" s="1"/>
      <c r="N279" s="1"/>
      <c r="O279" s="1"/>
      <c r="P279" s="1"/>
      <c r="Q279" s="1"/>
      <c r="R279" s="1"/>
      <c r="S279" s="1"/>
      <c r="T279" s="1"/>
      <c r="U279" s="1"/>
      <c r="V279" s="1"/>
      <c r="W279" s="1"/>
      <c r="X279" s="1"/>
      <c r="Y279" s="1"/>
      <c r="Z279" s="1"/>
      <c r="AA279" s="1"/>
    </row>
    <row r="280" spans="3:27" x14ac:dyDescent="0.25">
      <c r="C280" s="1"/>
      <c r="D280" s="1"/>
      <c r="E280" s="1"/>
      <c r="F280" s="1"/>
      <c r="G280" s="1"/>
      <c r="H280" s="1"/>
      <c r="I280" s="1"/>
      <c r="J280" s="1"/>
      <c r="K280" s="1"/>
      <c r="L280" s="1"/>
      <c r="M280" s="1"/>
      <c r="N280" s="1"/>
      <c r="O280" s="1"/>
      <c r="P280" s="1"/>
      <c r="Q280" s="1"/>
      <c r="R280" s="1"/>
      <c r="S280" s="1"/>
      <c r="T280" s="1"/>
      <c r="U280" s="1"/>
      <c r="V280" s="1"/>
      <c r="W280" s="1"/>
      <c r="X280" s="1"/>
      <c r="Y280" s="1"/>
      <c r="Z280" s="1"/>
      <c r="AA280" s="1"/>
    </row>
    <row r="281" spans="3:27" x14ac:dyDescent="0.25">
      <c r="C281" s="1"/>
      <c r="D281" s="1"/>
      <c r="E281" s="1"/>
      <c r="F281" s="1"/>
      <c r="G281" s="1"/>
      <c r="H281" s="1"/>
      <c r="I281" s="1"/>
      <c r="J281" s="1"/>
      <c r="K281" s="1"/>
      <c r="L281" s="1"/>
      <c r="M281" s="1"/>
      <c r="N281" s="1"/>
      <c r="O281" s="1"/>
      <c r="P281" s="1"/>
      <c r="Q281" s="1"/>
      <c r="R281" s="1"/>
      <c r="S281" s="1"/>
      <c r="T281" s="1"/>
      <c r="U281" s="1"/>
      <c r="V281" s="1"/>
      <c r="W281" s="1"/>
      <c r="X281" s="1"/>
      <c r="Y281" s="1"/>
      <c r="Z281" s="1"/>
      <c r="AA281" s="1"/>
    </row>
    <row r="282" spans="3:27" x14ac:dyDescent="0.25">
      <c r="C282" s="1"/>
      <c r="D282" s="1"/>
      <c r="E282" s="1"/>
      <c r="F282" s="1"/>
      <c r="G282" s="1"/>
      <c r="H282" s="1"/>
      <c r="I282" s="1"/>
      <c r="J282" s="1"/>
      <c r="K282" s="1"/>
      <c r="L282" s="1"/>
      <c r="M282" s="1"/>
      <c r="N282" s="1"/>
      <c r="O282" s="1"/>
      <c r="P282" s="1"/>
      <c r="Q282" s="1"/>
      <c r="R282" s="1"/>
      <c r="S282" s="1"/>
      <c r="T282" s="1"/>
      <c r="U282" s="1"/>
      <c r="V282" s="1"/>
      <c r="W282" s="1"/>
      <c r="X282" s="1"/>
      <c r="Y282" s="1"/>
      <c r="Z282" s="1"/>
      <c r="AA282" s="1"/>
    </row>
    <row r="283" spans="3:27" x14ac:dyDescent="0.25">
      <c r="C283" s="1"/>
      <c r="D283" s="1"/>
      <c r="E283" s="1"/>
      <c r="F283" s="1"/>
      <c r="G283" s="1"/>
      <c r="H283" s="1"/>
      <c r="I283" s="1"/>
      <c r="J283" s="1"/>
      <c r="K283" s="1"/>
      <c r="L283" s="1"/>
      <c r="M283" s="1"/>
      <c r="N283" s="1"/>
      <c r="O283" s="1"/>
      <c r="P283" s="1"/>
      <c r="Q283" s="1"/>
      <c r="R283" s="1"/>
      <c r="S283" s="1"/>
      <c r="T283" s="1"/>
      <c r="U283" s="1"/>
      <c r="V283" s="1"/>
      <c r="W283" s="1"/>
      <c r="X283" s="1"/>
      <c r="Y283" s="1"/>
      <c r="Z283" s="1"/>
      <c r="AA283" s="1"/>
    </row>
    <row r="284" spans="3:27" x14ac:dyDescent="0.25">
      <c r="C284" s="1"/>
      <c r="D284" s="1"/>
      <c r="E284" s="1"/>
      <c r="F284" s="1"/>
      <c r="G284" s="1"/>
      <c r="H284" s="1"/>
      <c r="I284" s="1"/>
      <c r="J284" s="1"/>
      <c r="K284" s="1"/>
      <c r="L284" s="1"/>
      <c r="M284" s="1"/>
      <c r="N284" s="1"/>
      <c r="O284" s="1"/>
      <c r="P284" s="1"/>
      <c r="Q284" s="1"/>
      <c r="R284" s="1"/>
      <c r="S284" s="1"/>
      <c r="T284" s="1"/>
      <c r="U284" s="1"/>
      <c r="V284" s="1"/>
      <c r="W284" s="1"/>
      <c r="X284" s="1"/>
      <c r="Y284" s="1"/>
      <c r="Z284" s="1"/>
      <c r="AA284" s="1"/>
    </row>
    <row r="285" spans="3:27" x14ac:dyDescent="0.25">
      <c r="C285" s="1"/>
      <c r="D285" s="1"/>
      <c r="E285" s="1"/>
      <c r="F285" s="1"/>
      <c r="G285" s="1"/>
      <c r="H285" s="1"/>
      <c r="I285" s="1"/>
      <c r="J285" s="1"/>
      <c r="K285" s="1"/>
      <c r="L285" s="1"/>
      <c r="M285" s="1"/>
      <c r="N285" s="1"/>
      <c r="O285" s="1"/>
      <c r="P285" s="1"/>
      <c r="Q285" s="1"/>
      <c r="R285" s="1"/>
      <c r="S285" s="1"/>
      <c r="T285" s="1"/>
      <c r="U285" s="1"/>
      <c r="V285" s="1"/>
      <c r="W285" s="1"/>
      <c r="X285" s="1"/>
      <c r="Y285" s="1"/>
      <c r="Z285" s="1"/>
      <c r="AA285" s="1"/>
    </row>
    <row r="286" spans="3:27" x14ac:dyDescent="0.25">
      <c r="C286" s="1"/>
      <c r="D286" s="1"/>
      <c r="E286" s="1"/>
      <c r="F286" s="1"/>
      <c r="G286" s="1"/>
      <c r="H286" s="1"/>
      <c r="I286" s="1"/>
      <c r="J286" s="1"/>
      <c r="K286" s="1"/>
      <c r="L286" s="1"/>
      <c r="M286" s="1"/>
      <c r="N286" s="1"/>
      <c r="O286" s="1"/>
      <c r="P286" s="1"/>
      <c r="Q286" s="1"/>
      <c r="R286" s="1"/>
      <c r="S286" s="1"/>
      <c r="T286" s="1"/>
      <c r="U286" s="1"/>
      <c r="V286" s="1"/>
      <c r="W286" s="1"/>
      <c r="X286" s="1"/>
      <c r="Y286" s="1"/>
      <c r="Z286" s="1"/>
      <c r="AA286" s="1"/>
    </row>
    <row r="287" spans="3:27" x14ac:dyDescent="0.25">
      <c r="C287" s="1"/>
      <c r="D287" s="1"/>
      <c r="E287" s="1"/>
      <c r="F287" s="1"/>
      <c r="G287" s="1"/>
      <c r="H287" s="1"/>
      <c r="I287" s="1"/>
      <c r="J287" s="1"/>
      <c r="K287" s="1"/>
      <c r="L287" s="1"/>
      <c r="M287" s="1"/>
      <c r="N287" s="1"/>
      <c r="O287" s="1"/>
      <c r="P287" s="1"/>
      <c r="Q287" s="1"/>
      <c r="R287" s="1"/>
      <c r="S287" s="1"/>
      <c r="T287" s="1"/>
      <c r="U287" s="1"/>
      <c r="V287" s="1"/>
      <c r="W287" s="1"/>
      <c r="X287" s="1"/>
      <c r="Y287" s="1"/>
      <c r="Z287" s="1"/>
      <c r="AA287" s="1"/>
    </row>
    <row r="288" spans="3:27" x14ac:dyDescent="0.25">
      <c r="C288" s="1"/>
      <c r="D288" s="1"/>
      <c r="E288" s="1"/>
      <c r="F288" s="1"/>
      <c r="G288" s="1"/>
      <c r="H288" s="1"/>
      <c r="I288" s="1"/>
      <c r="J288" s="1"/>
      <c r="K288" s="1"/>
      <c r="L288" s="1"/>
      <c r="M288" s="1"/>
      <c r="N288" s="1"/>
      <c r="O288" s="1"/>
      <c r="P288" s="1"/>
      <c r="Q288" s="1"/>
      <c r="R288" s="1"/>
      <c r="S288" s="1"/>
      <c r="T288" s="1"/>
      <c r="U288" s="1"/>
      <c r="V288" s="1"/>
      <c r="W288" s="1"/>
      <c r="X288" s="1"/>
      <c r="Y288" s="1"/>
      <c r="Z288" s="1"/>
      <c r="AA288" s="1"/>
    </row>
    <row r="289" spans="3:27" x14ac:dyDescent="0.25">
      <c r="C289" s="1"/>
      <c r="D289" s="1"/>
      <c r="E289" s="1"/>
      <c r="F289" s="1"/>
      <c r="G289" s="1"/>
      <c r="H289" s="1"/>
      <c r="I289" s="1"/>
      <c r="J289" s="1"/>
      <c r="K289" s="1"/>
      <c r="L289" s="1"/>
      <c r="M289" s="1"/>
      <c r="N289" s="1"/>
      <c r="O289" s="1"/>
      <c r="P289" s="1"/>
      <c r="Q289" s="1"/>
      <c r="R289" s="1"/>
      <c r="S289" s="1"/>
      <c r="T289" s="1"/>
      <c r="U289" s="1"/>
      <c r="V289" s="1"/>
      <c r="W289" s="1"/>
      <c r="X289" s="1"/>
      <c r="Y289" s="1"/>
      <c r="Z289" s="1"/>
      <c r="AA289" s="1"/>
    </row>
    <row r="290" spans="3:27" x14ac:dyDescent="0.25">
      <c r="C290" s="1"/>
      <c r="D290" s="1"/>
      <c r="E290" s="1"/>
      <c r="F290" s="1"/>
      <c r="G290" s="1"/>
      <c r="H290" s="1"/>
      <c r="I290" s="1"/>
      <c r="J290" s="1"/>
      <c r="K290" s="1"/>
      <c r="L290" s="1"/>
      <c r="M290" s="1"/>
      <c r="N290" s="1"/>
      <c r="O290" s="1"/>
      <c r="P290" s="1"/>
      <c r="Q290" s="1"/>
      <c r="R290" s="1"/>
      <c r="S290" s="1"/>
      <c r="T290" s="1"/>
      <c r="U290" s="1"/>
      <c r="V290" s="1"/>
      <c r="W290" s="1"/>
      <c r="X290" s="1"/>
      <c r="Y290" s="1"/>
      <c r="Z290" s="1"/>
      <c r="AA290" s="1"/>
    </row>
    <row r="291" spans="3:27" x14ac:dyDescent="0.25">
      <c r="C291" s="1"/>
      <c r="D291" s="1"/>
      <c r="E291" s="1"/>
      <c r="F291" s="1"/>
      <c r="G291" s="1"/>
      <c r="H291" s="1"/>
      <c r="I291" s="1"/>
      <c r="J291" s="1"/>
      <c r="K291" s="1"/>
      <c r="L291" s="1"/>
      <c r="M291" s="1"/>
      <c r="N291" s="1"/>
      <c r="O291" s="1"/>
      <c r="P291" s="1"/>
      <c r="Q291" s="1"/>
      <c r="R291" s="1"/>
      <c r="S291" s="1"/>
      <c r="T291" s="1"/>
      <c r="U291" s="1"/>
      <c r="V291" s="1"/>
      <c r="W291" s="1"/>
      <c r="X291" s="1"/>
      <c r="Y291" s="1"/>
      <c r="Z291" s="1"/>
      <c r="AA291" s="1"/>
    </row>
    <row r="292" spans="3:27" x14ac:dyDescent="0.25">
      <c r="C292" s="1"/>
      <c r="D292" s="1"/>
      <c r="E292" s="1"/>
      <c r="F292" s="1"/>
      <c r="G292" s="1"/>
      <c r="H292" s="1"/>
      <c r="I292" s="1"/>
      <c r="J292" s="1"/>
      <c r="K292" s="1"/>
      <c r="L292" s="1"/>
      <c r="M292" s="1"/>
      <c r="N292" s="1"/>
      <c r="O292" s="1"/>
      <c r="P292" s="1"/>
      <c r="Q292" s="1"/>
      <c r="R292" s="1"/>
      <c r="S292" s="1"/>
      <c r="T292" s="1"/>
      <c r="U292" s="1"/>
      <c r="V292" s="1"/>
      <c r="W292" s="1"/>
      <c r="X292" s="1"/>
      <c r="Y292" s="1"/>
      <c r="Z292" s="1"/>
      <c r="AA292" s="1"/>
    </row>
    <row r="293" spans="3:27" x14ac:dyDescent="0.25">
      <c r="C293" s="1"/>
      <c r="D293" s="1"/>
      <c r="E293" s="1"/>
      <c r="F293" s="1"/>
      <c r="G293" s="1"/>
      <c r="H293" s="1"/>
      <c r="I293" s="1"/>
      <c r="J293" s="1"/>
      <c r="K293" s="1"/>
      <c r="L293" s="1"/>
      <c r="M293" s="1"/>
      <c r="N293" s="1"/>
      <c r="O293" s="1"/>
      <c r="P293" s="1"/>
      <c r="Q293" s="1"/>
      <c r="R293" s="1"/>
      <c r="S293" s="1"/>
      <c r="T293" s="1"/>
      <c r="U293" s="1"/>
      <c r="V293" s="1"/>
      <c r="W293" s="1"/>
      <c r="X293" s="1"/>
      <c r="Y293" s="1"/>
      <c r="Z293" s="1"/>
      <c r="AA293" s="1"/>
    </row>
    <row r="294" spans="3:27" x14ac:dyDescent="0.25">
      <c r="C294" s="1"/>
      <c r="D294" s="1"/>
      <c r="E294" s="1"/>
      <c r="F294" s="1"/>
      <c r="G294" s="1"/>
      <c r="H294" s="1"/>
      <c r="I294" s="1"/>
      <c r="J294" s="1"/>
      <c r="K294" s="1"/>
      <c r="L294" s="1"/>
      <c r="M294" s="1"/>
      <c r="N294" s="1"/>
      <c r="O294" s="1"/>
      <c r="P294" s="1"/>
      <c r="Q294" s="1"/>
      <c r="R294" s="1"/>
      <c r="S294" s="1"/>
      <c r="T294" s="1"/>
      <c r="U294" s="1"/>
      <c r="V294" s="1"/>
      <c r="W294" s="1"/>
      <c r="X294" s="1"/>
      <c r="Y294" s="1"/>
      <c r="Z294" s="1"/>
      <c r="AA294" s="1"/>
    </row>
    <row r="295" spans="3:27" x14ac:dyDescent="0.25">
      <c r="C295" s="1"/>
      <c r="D295" s="1"/>
      <c r="E295" s="1"/>
      <c r="F295" s="1"/>
      <c r="G295" s="1"/>
      <c r="H295" s="1"/>
      <c r="I295" s="1"/>
      <c r="J295" s="1"/>
      <c r="K295" s="1"/>
      <c r="L295" s="1"/>
      <c r="M295" s="1"/>
      <c r="N295" s="1"/>
      <c r="O295" s="1"/>
      <c r="P295" s="1"/>
      <c r="Q295" s="1"/>
      <c r="R295" s="1"/>
      <c r="S295" s="1"/>
      <c r="T295" s="1"/>
      <c r="U295" s="1"/>
      <c r="V295" s="1"/>
      <c r="W295" s="1"/>
      <c r="X295" s="1"/>
      <c r="Y295" s="1"/>
      <c r="Z295" s="1"/>
      <c r="AA295" s="1"/>
    </row>
    <row r="296" spans="3:27" x14ac:dyDescent="0.25">
      <c r="C296" s="1"/>
      <c r="D296" s="1"/>
      <c r="E296" s="1"/>
      <c r="F296" s="1"/>
      <c r="G296" s="1"/>
      <c r="H296" s="1"/>
      <c r="I296" s="1"/>
      <c r="J296" s="1"/>
      <c r="K296" s="1"/>
      <c r="L296" s="1"/>
      <c r="M296" s="1"/>
      <c r="N296" s="1"/>
      <c r="O296" s="1"/>
      <c r="P296" s="1"/>
      <c r="Q296" s="1"/>
      <c r="R296" s="1"/>
      <c r="S296" s="1"/>
      <c r="T296" s="1"/>
      <c r="U296" s="1"/>
      <c r="V296" s="1"/>
      <c r="W296" s="1"/>
      <c r="X296" s="1"/>
      <c r="Y296" s="1"/>
      <c r="Z296" s="1"/>
      <c r="AA296" s="1"/>
    </row>
    <row r="297" spans="3:27" x14ac:dyDescent="0.25">
      <c r="C297" s="1"/>
      <c r="D297" s="1"/>
      <c r="E297" s="1"/>
      <c r="F297" s="1"/>
      <c r="G297" s="1"/>
      <c r="H297" s="1"/>
      <c r="I297" s="1"/>
      <c r="J297" s="1"/>
      <c r="K297" s="1"/>
      <c r="L297" s="1"/>
      <c r="M297" s="1"/>
      <c r="N297" s="1"/>
      <c r="O297" s="1"/>
      <c r="P297" s="1"/>
      <c r="Q297" s="1"/>
      <c r="R297" s="1"/>
      <c r="S297" s="1"/>
      <c r="T297" s="1"/>
      <c r="U297" s="1"/>
      <c r="V297" s="1"/>
      <c r="W297" s="1"/>
      <c r="X297" s="1"/>
      <c r="Y297" s="1"/>
      <c r="Z297" s="1"/>
      <c r="AA297" s="1"/>
    </row>
    <row r="298" spans="3:27" x14ac:dyDescent="0.25">
      <c r="C298" s="1"/>
      <c r="D298" s="1"/>
      <c r="E298" s="1"/>
      <c r="F298" s="1"/>
      <c r="G298" s="1"/>
      <c r="H298" s="1"/>
      <c r="I298" s="1"/>
      <c r="J298" s="1"/>
      <c r="K298" s="1"/>
      <c r="L298" s="1"/>
      <c r="M298" s="1"/>
      <c r="N298" s="1"/>
      <c r="O298" s="1"/>
      <c r="P298" s="1"/>
      <c r="Q298" s="1"/>
      <c r="R298" s="1"/>
      <c r="S298" s="1"/>
      <c r="T298" s="1"/>
      <c r="U298" s="1"/>
      <c r="V298" s="1"/>
      <c r="W298" s="1"/>
      <c r="X298" s="1"/>
      <c r="Y298" s="1"/>
      <c r="Z298" s="1"/>
      <c r="AA298" s="1"/>
    </row>
    <row r="299" spans="3:27" x14ac:dyDescent="0.25">
      <c r="C299" s="1"/>
      <c r="D299" s="1"/>
      <c r="E299" s="1"/>
      <c r="F299" s="1"/>
      <c r="G299" s="1"/>
      <c r="H299" s="1"/>
      <c r="I299" s="1"/>
      <c r="J299" s="1"/>
      <c r="K299" s="1"/>
      <c r="L299" s="1"/>
      <c r="M299" s="1"/>
      <c r="N299" s="1"/>
      <c r="O299" s="1"/>
      <c r="P299" s="1"/>
      <c r="Q299" s="1"/>
      <c r="R299" s="1"/>
      <c r="S299" s="1"/>
      <c r="T299" s="1"/>
      <c r="U299" s="1"/>
      <c r="V299" s="1"/>
      <c r="W299" s="1"/>
      <c r="X299" s="1"/>
      <c r="Y299" s="1"/>
      <c r="Z299" s="1"/>
      <c r="AA299" s="1"/>
    </row>
    <row r="300" spans="3:27" x14ac:dyDescent="0.25">
      <c r="C300" s="1"/>
      <c r="D300" s="1"/>
      <c r="E300" s="1"/>
      <c r="F300" s="1"/>
      <c r="G300" s="1"/>
      <c r="H300" s="1"/>
      <c r="I300" s="1"/>
      <c r="J300" s="1"/>
      <c r="K300" s="1"/>
      <c r="L300" s="1"/>
      <c r="M300" s="1"/>
      <c r="N300" s="1"/>
      <c r="O300" s="1"/>
      <c r="P300" s="1"/>
      <c r="Q300" s="1"/>
      <c r="R300" s="1"/>
      <c r="S300" s="1"/>
      <c r="T300" s="1"/>
      <c r="U300" s="1"/>
      <c r="V300" s="1"/>
      <c r="W300" s="1"/>
      <c r="X300" s="1"/>
      <c r="Y300" s="1"/>
      <c r="Z300" s="1"/>
      <c r="AA300" s="1"/>
    </row>
    <row r="301" spans="3:27" x14ac:dyDescent="0.25">
      <c r="C301" s="1"/>
      <c r="D301" s="1"/>
      <c r="E301" s="1"/>
      <c r="F301" s="1"/>
      <c r="G301" s="1"/>
      <c r="H301" s="1"/>
      <c r="I301" s="1"/>
      <c r="J301" s="1"/>
      <c r="K301" s="1"/>
      <c r="L301" s="1"/>
      <c r="M301" s="1"/>
      <c r="N301" s="1"/>
      <c r="O301" s="1"/>
      <c r="P301" s="1"/>
      <c r="Q301" s="1"/>
      <c r="R301" s="1"/>
      <c r="S301" s="1"/>
      <c r="T301" s="1"/>
      <c r="U301" s="1"/>
      <c r="V301" s="1"/>
      <c r="W301" s="1"/>
      <c r="X301" s="1"/>
      <c r="Y301" s="1"/>
      <c r="Z301" s="1"/>
      <c r="AA301" s="1"/>
    </row>
    <row r="302" spans="3:27" x14ac:dyDescent="0.25">
      <c r="C302" s="1"/>
      <c r="D302" s="1"/>
      <c r="E302" s="1"/>
      <c r="F302" s="1"/>
      <c r="G302" s="1"/>
      <c r="H302" s="1"/>
      <c r="I302" s="1"/>
      <c r="J302" s="1"/>
      <c r="K302" s="1"/>
      <c r="L302" s="1"/>
      <c r="M302" s="1"/>
      <c r="N302" s="1"/>
      <c r="O302" s="1"/>
      <c r="P302" s="1"/>
      <c r="Q302" s="1"/>
      <c r="R302" s="1"/>
      <c r="S302" s="1"/>
      <c r="T302" s="1"/>
      <c r="U302" s="1"/>
      <c r="V302" s="1"/>
      <c r="W302" s="1"/>
      <c r="X302" s="1"/>
      <c r="Y302" s="1"/>
      <c r="Z302" s="1"/>
      <c r="AA302" s="1"/>
    </row>
    <row r="303" spans="3:27" x14ac:dyDescent="0.25">
      <c r="C303" s="1"/>
      <c r="D303" s="1"/>
      <c r="E303" s="1"/>
      <c r="F303" s="1"/>
      <c r="G303" s="1"/>
      <c r="H303" s="1"/>
      <c r="I303" s="1"/>
      <c r="J303" s="1"/>
      <c r="K303" s="1"/>
      <c r="L303" s="1"/>
      <c r="M303" s="1"/>
      <c r="N303" s="1"/>
      <c r="O303" s="1"/>
      <c r="P303" s="1"/>
      <c r="Q303" s="1"/>
      <c r="R303" s="1"/>
      <c r="S303" s="1"/>
      <c r="T303" s="1"/>
      <c r="U303" s="1"/>
      <c r="V303" s="1"/>
      <c r="W303" s="1"/>
      <c r="X303" s="1"/>
      <c r="Y303" s="1"/>
      <c r="Z303" s="1"/>
      <c r="AA303" s="1"/>
    </row>
    <row r="304" spans="3:27" x14ac:dyDescent="0.25">
      <c r="C304" s="1"/>
      <c r="D304" s="1"/>
      <c r="E304" s="1"/>
      <c r="F304" s="1"/>
      <c r="G304" s="1"/>
      <c r="H304" s="1"/>
      <c r="I304" s="1"/>
      <c r="J304" s="1"/>
      <c r="K304" s="1"/>
      <c r="L304" s="1"/>
      <c r="M304" s="1"/>
      <c r="N304" s="1"/>
      <c r="O304" s="1"/>
      <c r="P304" s="1"/>
      <c r="Q304" s="1"/>
      <c r="R304" s="1"/>
      <c r="S304" s="1"/>
      <c r="T304" s="1"/>
      <c r="U304" s="1"/>
      <c r="V304" s="1"/>
      <c r="W304" s="1"/>
      <c r="X304" s="1"/>
      <c r="Y304" s="1"/>
      <c r="Z304" s="1"/>
      <c r="AA304" s="1"/>
    </row>
    <row r="305" spans="3:27" x14ac:dyDescent="0.25">
      <c r="C305" s="1"/>
      <c r="D305" s="1"/>
      <c r="E305" s="1"/>
      <c r="F305" s="1"/>
      <c r="G305" s="1"/>
      <c r="H305" s="1"/>
      <c r="I305" s="1"/>
      <c r="J305" s="1"/>
      <c r="K305" s="1"/>
      <c r="L305" s="1"/>
      <c r="M305" s="1"/>
      <c r="N305" s="1"/>
      <c r="O305" s="1"/>
      <c r="P305" s="1"/>
      <c r="Q305" s="1"/>
      <c r="R305" s="1"/>
      <c r="S305" s="1"/>
      <c r="T305" s="1"/>
      <c r="U305" s="1"/>
      <c r="V305" s="1"/>
      <c r="W305" s="1"/>
      <c r="X305" s="1"/>
      <c r="Y305" s="1"/>
      <c r="Z305" s="1"/>
      <c r="AA305" s="1"/>
    </row>
    <row r="306" spans="3:27" x14ac:dyDescent="0.25">
      <c r="C306" s="1"/>
      <c r="D306" s="1"/>
      <c r="E306" s="1"/>
      <c r="F306" s="1"/>
      <c r="G306" s="1"/>
      <c r="H306" s="1"/>
      <c r="I306" s="1"/>
      <c r="J306" s="1"/>
      <c r="K306" s="1"/>
      <c r="L306" s="1"/>
      <c r="M306" s="1"/>
      <c r="N306" s="1"/>
      <c r="O306" s="1"/>
      <c r="P306" s="1"/>
      <c r="Q306" s="1"/>
      <c r="R306" s="1"/>
      <c r="S306" s="1"/>
      <c r="T306" s="1"/>
      <c r="U306" s="1"/>
      <c r="V306" s="1"/>
      <c r="W306" s="1"/>
      <c r="X306" s="1"/>
      <c r="Y306" s="1"/>
      <c r="Z306" s="1"/>
      <c r="AA306" s="1"/>
    </row>
    <row r="307" spans="3:27" x14ac:dyDescent="0.25">
      <c r="C307" s="1"/>
      <c r="D307" s="1"/>
      <c r="E307" s="1"/>
      <c r="F307" s="1"/>
      <c r="G307" s="1"/>
      <c r="H307" s="1"/>
      <c r="I307" s="1"/>
      <c r="J307" s="1"/>
      <c r="K307" s="1"/>
      <c r="L307" s="1"/>
      <c r="M307" s="1"/>
      <c r="N307" s="1"/>
      <c r="O307" s="1"/>
      <c r="P307" s="1"/>
      <c r="Q307" s="1"/>
      <c r="R307" s="1"/>
      <c r="S307" s="1"/>
      <c r="T307" s="1"/>
      <c r="U307" s="1"/>
      <c r="V307" s="1"/>
      <c r="W307" s="1"/>
      <c r="X307" s="1"/>
      <c r="Y307" s="1"/>
      <c r="Z307" s="1"/>
      <c r="AA307" s="1"/>
    </row>
    <row r="308" spans="3:27" x14ac:dyDescent="0.25">
      <c r="C308" s="1"/>
      <c r="D308" s="1"/>
      <c r="E308" s="1"/>
      <c r="F308" s="1"/>
      <c r="G308" s="1"/>
      <c r="H308" s="1"/>
      <c r="I308" s="1"/>
      <c r="J308" s="1"/>
      <c r="K308" s="1"/>
      <c r="L308" s="1"/>
      <c r="M308" s="1"/>
      <c r="N308" s="1"/>
      <c r="O308" s="1"/>
      <c r="P308" s="1"/>
      <c r="Q308" s="1"/>
      <c r="R308" s="1"/>
      <c r="S308" s="1"/>
      <c r="T308" s="1"/>
      <c r="U308" s="1"/>
      <c r="V308" s="1"/>
      <c r="W308" s="1"/>
      <c r="X308" s="1"/>
      <c r="Y308" s="1"/>
      <c r="Z308" s="1"/>
      <c r="AA308" s="1"/>
    </row>
    <row r="309" spans="3:27" x14ac:dyDescent="0.25">
      <c r="C309" s="1"/>
      <c r="D309" s="1"/>
      <c r="E309" s="1"/>
      <c r="F309" s="1"/>
      <c r="G309" s="1"/>
      <c r="H309" s="1"/>
      <c r="I309" s="1"/>
      <c r="J309" s="1"/>
      <c r="K309" s="1"/>
      <c r="L309" s="1"/>
      <c r="M309" s="1"/>
      <c r="N309" s="1"/>
      <c r="O309" s="1"/>
      <c r="P309" s="1"/>
      <c r="Q309" s="1"/>
      <c r="R309" s="1"/>
      <c r="S309" s="1"/>
      <c r="T309" s="1"/>
      <c r="U309" s="1"/>
      <c r="V309" s="1"/>
      <c r="W309" s="1"/>
      <c r="X309" s="1"/>
      <c r="Y309" s="1"/>
      <c r="Z309" s="1"/>
      <c r="AA309" s="1"/>
    </row>
    <row r="310" spans="3:27" x14ac:dyDescent="0.25">
      <c r="C310" s="1"/>
      <c r="D310" s="1"/>
      <c r="E310" s="1"/>
      <c r="F310" s="1"/>
      <c r="G310" s="1"/>
      <c r="H310" s="1"/>
      <c r="I310" s="1"/>
      <c r="J310" s="1"/>
      <c r="K310" s="1"/>
      <c r="L310" s="1"/>
      <c r="M310" s="1"/>
      <c r="N310" s="1"/>
      <c r="O310" s="1"/>
      <c r="P310" s="1"/>
      <c r="Q310" s="1"/>
      <c r="R310" s="1"/>
      <c r="S310" s="1"/>
      <c r="T310" s="1"/>
      <c r="U310" s="1"/>
      <c r="V310" s="1"/>
      <c r="W310" s="1"/>
      <c r="X310" s="1"/>
      <c r="Y310" s="1"/>
      <c r="Z310" s="1"/>
      <c r="AA310" s="1"/>
    </row>
    <row r="311" spans="3:27" x14ac:dyDescent="0.25">
      <c r="C311" s="1"/>
      <c r="D311" s="1"/>
      <c r="E311" s="1"/>
      <c r="F311" s="1"/>
      <c r="G311" s="1"/>
      <c r="H311" s="1"/>
      <c r="I311" s="1"/>
      <c r="J311" s="1"/>
      <c r="K311" s="1"/>
      <c r="L311" s="1"/>
      <c r="M311" s="1"/>
      <c r="N311" s="1"/>
      <c r="O311" s="1"/>
      <c r="P311" s="1"/>
      <c r="Q311" s="1"/>
      <c r="R311" s="1"/>
      <c r="S311" s="1"/>
      <c r="T311" s="1"/>
      <c r="U311" s="1"/>
      <c r="V311" s="1"/>
      <c r="W311" s="1"/>
      <c r="X311" s="1"/>
      <c r="Y311" s="1"/>
      <c r="Z311" s="1"/>
      <c r="AA311" s="1"/>
    </row>
    <row r="312" spans="3:27" x14ac:dyDescent="0.25">
      <c r="C312" s="1"/>
      <c r="D312" s="1"/>
      <c r="E312" s="1"/>
      <c r="F312" s="1"/>
      <c r="G312" s="1"/>
      <c r="H312" s="1"/>
      <c r="I312" s="1"/>
      <c r="J312" s="1"/>
      <c r="K312" s="1"/>
      <c r="L312" s="1"/>
      <c r="M312" s="1"/>
      <c r="N312" s="1"/>
      <c r="O312" s="1"/>
      <c r="P312" s="1"/>
      <c r="Q312" s="1"/>
      <c r="R312" s="1"/>
      <c r="S312" s="1"/>
      <c r="T312" s="1"/>
      <c r="U312" s="1"/>
      <c r="V312" s="1"/>
      <c r="W312" s="1"/>
      <c r="X312" s="1"/>
      <c r="Y312" s="1"/>
      <c r="Z312" s="1"/>
      <c r="AA312" s="1"/>
    </row>
    <row r="313" spans="3:27" x14ac:dyDescent="0.25">
      <c r="C313" s="1"/>
      <c r="D313" s="1"/>
      <c r="E313" s="1"/>
      <c r="F313" s="1"/>
      <c r="G313" s="1"/>
      <c r="H313" s="1"/>
      <c r="I313" s="1"/>
      <c r="J313" s="1"/>
      <c r="K313" s="1"/>
      <c r="L313" s="1"/>
      <c r="M313" s="1"/>
      <c r="N313" s="1"/>
      <c r="O313" s="1"/>
      <c r="P313" s="1"/>
      <c r="Q313" s="1"/>
      <c r="R313" s="1"/>
      <c r="S313" s="1"/>
      <c r="T313" s="1"/>
      <c r="U313" s="1"/>
      <c r="V313" s="1"/>
      <c r="W313" s="1"/>
      <c r="X313" s="1"/>
      <c r="Y313" s="1"/>
      <c r="Z313" s="1"/>
      <c r="AA313" s="1"/>
    </row>
    <row r="314" spans="3:27" x14ac:dyDescent="0.25">
      <c r="C314" s="1"/>
      <c r="D314" s="1"/>
      <c r="E314" s="1"/>
      <c r="F314" s="1"/>
      <c r="G314" s="1"/>
      <c r="H314" s="1"/>
      <c r="I314" s="1"/>
      <c r="J314" s="1"/>
      <c r="K314" s="1"/>
      <c r="L314" s="1"/>
      <c r="M314" s="1"/>
      <c r="N314" s="1"/>
      <c r="O314" s="1"/>
      <c r="P314" s="1"/>
      <c r="Q314" s="1"/>
      <c r="R314" s="1"/>
      <c r="S314" s="1"/>
      <c r="T314" s="1"/>
      <c r="U314" s="1"/>
      <c r="V314" s="1"/>
      <c r="W314" s="1"/>
      <c r="X314" s="1"/>
      <c r="Y314" s="1"/>
      <c r="Z314" s="1"/>
      <c r="AA314" s="1"/>
    </row>
    <row r="315" spans="3:27" x14ac:dyDescent="0.25">
      <c r="C315" s="1"/>
      <c r="D315" s="1"/>
      <c r="E315" s="1"/>
      <c r="F315" s="1"/>
      <c r="G315" s="1"/>
      <c r="H315" s="1"/>
      <c r="I315" s="1"/>
      <c r="J315" s="1"/>
      <c r="K315" s="1"/>
      <c r="L315" s="1"/>
      <c r="M315" s="1"/>
      <c r="N315" s="1"/>
      <c r="O315" s="1"/>
      <c r="P315" s="1"/>
      <c r="Q315" s="1"/>
      <c r="R315" s="1"/>
      <c r="S315" s="1"/>
      <c r="T315" s="1"/>
      <c r="U315" s="1"/>
      <c r="V315" s="1"/>
      <c r="W315" s="1"/>
      <c r="X315" s="1"/>
      <c r="Y315" s="1"/>
      <c r="Z315" s="1"/>
      <c r="AA315" s="1"/>
    </row>
    <row r="316" spans="3:27" x14ac:dyDescent="0.25">
      <c r="C316" s="1"/>
      <c r="D316" s="1"/>
      <c r="E316" s="1"/>
      <c r="F316" s="1"/>
      <c r="G316" s="1"/>
      <c r="H316" s="1"/>
      <c r="I316" s="1"/>
      <c r="J316" s="1"/>
      <c r="K316" s="1"/>
      <c r="L316" s="1"/>
      <c r="M316" s="1"/>
      <c r="N316" s="1"/>
      <c r="O316" s="1"/>
      <c r="P316" s="1"/>
      <c r="Q316" s="1"/>
      <c r="R316" s="1"/>
      <c r="S316" s="1"/>
      <c r="T316" s="1"/>
      <c r="U316" s="1"/>
      <c r="V316" s="1"/>
      <c r="W316" s="1"/>
      <c r="X316" s="1"/>
      <c r="Y316" s="1"/>
      <c r="Z316" s="1"/>
      <c r="AA316" s="1"/>
    </row>
    <row r="317" spans="3:27" x14ac:dyDescent="0.25">
      <c r="C317" s="1"/>
      <c r="D317" s="1"/>
      <c r="E317" s="1"/>
      <c r="F317" s="1"/>
      <c r="G317" s="1"/>
      <c r="H317" s="1"/>
      <c r="I317" s="1"/>
      <c r="J317" s="1"/>
      <c r="K317" s="1"/>
      <c r="L317" s="1"/>
      <c r="M317" s="1"/>
      <c r="N317" s="1"/>
      <c r="O317" s="1"/>
      <c r="P317" s="1"/>
      <c r="Q317" s="1"/>
      <c r="R317" s="1"/>
      <c r="S317" s="1"/>
      <c r="T317" s="1"/>
      <c r="U317" s="1"/>
      <c r="V317" s="1"/>
      <c r="W317" s="1"/>
    </row>
    <row r="318" spans="3:27" x14ac:dyDescent="0.25">
      <c r="C318" s="1"/>
      <c r="D318" s="1"/>
      <c r="E318" s="1"/>
      <c r="F318" s="1"/>
      <c r="G318" s="1"/>
      <c r="H318" s="1"/>
      <c r="I318" s="1"/>
      <c r="J318" s="1"/>
      <c r="K318" s="1"/>
      <c r="L318" s="1"/>
      <c r="M318" s="1"/>
      <c r="N318" s="1"/>
      <c r="O318" s="1"/>
      <c r="P318" s="1"/>
      <c r="Q318" s="1"/>
      <c r="R318" s="1"/>
      <c r="S318" s="1"/>
      <c r="T318" s="1"/>
      <c r="U318" s="1"/>
      <c r="V318" s="1"/>
      <c r="W318" s="1"/>
    </row>
    <row r="319" spans="3:27" x14ac:dyDescent="0.25">
      <c r="C319" s="1"/>
      <c r="D319" s="1"/>
      <c r="E319" s="1"/>
      <c r="F319" s="1"/>
      <c r="G319" s="1"/>
      <c r="H319" s="1"/>
      <c r="I319" s="1"/>
      <c r="J319" s="1"/>
      <c r="K319" s="1"/>
      <c r="L319" s="1"/>
      <c r="M319" s="1"/>
      <c r="N319" s="1"/>
      <c r="O319" s="1"/>
      <c r="P319" s="1"/>
      <c r="Q319" s="1"/>
      <c r="R319" s="1"/>
      <c r="S319" s="1"/>
      <c r="T319" s="1"/>
      <c r="U319" s="1"/>
      <c r="V319" s="1"/>
      <c r="W319" s="1"/>
    </row>
    <row r="320" spans="3:27" x14ac:dyDescent="0.25">
      <c r="C320" s="1"/>
      <c r="D320" s="1"/>
      <c r="E320" s="1"/>
      <c r="F320" s="1"/>
      <c r="G320" s="1"/>
      <c r="H320" s="1"/>
      <c r="I320" s="1"/>
      <c r="J320" s="1"/>
      <c r="K320" s="1"/>
      <c r="L320" s="1"/>
      <c r="M320" s="1"/>
      <c r="N320" s="1"/>
      <c r="O320" s="1"/>
      <c r="P320" s="1"/>
      <c r="Q320" s="1"/>
      <c r="R320" s="1"/>
      <c r="S320" s="1"/>
      <c r="T320" s="1"/>
      <c r="U320" s="1"/>
      <c r="V320" s="1"/>
      <c r="W320" s="1"/>
    </row>
    <row r="321" spans="3:23" x14ac:dyDescent="0.25">
      <c r="C321" s="1"/>
      <c r="D321" s="1"/>
      <c r="E321" s="1"/>
      <c r="F321" s="1"/>
      <c r="G321" s="1"/>
      <c r="H321" s="1"/>
      <c r="I321" s="1"/>
      <c r="J321" s="1"/>
      <c r="K321" s="1"/>
      <c r="L321" s="1"/>
      <c r="M321" s="1"/>
      <c r="N321" s="1"/>
      <c r="O321" s="1"/>
      <c r="P321" s="1"/>
      <c r="Q321" s="1"/>
      <c r="R321" s="1"/>
      <c r="S321" s="1"/>
      <c r="T321" s="1"/>
      <c r="U321" s="1"/>
      <c r="V321" s="1"/>
      <c r="W321" s="1"/>
    </row>
    <row r="322" spans="3:23" x14ac:dyDescent="0.25">
      <c r="C322" s="1"/>
      <c r="D322" s="1"/>
      <c r="E322" s="1"/>
      <c r="F322" s="1"/>
      <c r="G322" s="1"/>
      <c r="H322" s="1"/>
      <c r="I322" s="1"/>
      <c r="J322" s="1"/>
      <c r="K322" s="1"/>
      <c r="L322" s="1"/>
      <c r="M322" s="1"/>
      <c r="N322" s="1"/>
      <c r="O322" s="1"/>
      <c r="P322" s="1"/>
      <c r="Q322" s="1"/>
      <c r="R322" s="1"/>
      <c r="S322" s="1"/>
      <c r="T322" s="1"/>
      <c r="U322" s="1"/>
      <c r="V322" s="1"/>
      <c r="W322" s="1"/>
    </row>
    <row r="323" spans="3:23" x14ac:dyDescent="0.25">
      <c r="C323" s="1"/>
      <c r="D323" s="1"/>
      <c r="E323" s="1"/>
      <c r="F323" s="1"/>
      <c r="G323" s="1"/>
      <c r="H323" s="1"/>
      <c r="I323" s="1"/>
      <c r="J323" s="1"/>
      <c r="K323" s="1"/>
      <c r="L323" s="1"/>
      <c r="M323" s="1"/>
      <c r="N323" s="1"/>
      <c r="O323" s="1"/>
      <c r="P323" s="1"/>
      <c r="Q323" s="1"/>
      <c r="R323" s="1"/>
      <c r="S323" s="1"/>
      <c r="T323" s="1"/>
      <c r="U323" s="1"/>
      <c r="V323" s="1"/>
      <c r="W323" s="1"/>
    </row>
    <row r="324" spans="3:23" x14ac:dyDescent="0.25">
      <c r="C324" s="1"/>
      <c r="D324" s="1"/>
      <c r="E324" s="1"/>
      <c r="F324" s="1"/>
      <c r="G324" s="1"/>
      <c r="H324" s="1"/>
      <c r="I324" s="1"/>
      <c r="J324" s="1"/>
      <c r="K324" s="1"/>
      <c r="L324" s="1"/>
      <c r="M324" s="1"/>
      <c r="N324" s="1"/>
      <c r="O324" s="1"/>
      <c r="P324" s="1"/>
      <c r="Q324" s="1"/>
      <c r="R324" s="1"/>
      <c r="S324" s="1"/>
      <c r="T324" s="1"/>
      <c r="U324" s="1"/>
      <c r="V324" s="1"/>
      <c r="W324" s="1"/>
    </row>
    <row r="325" spans="3:23" x14ac:dyDescent="0.25">
      <c r="C325" s="1"/>
      <c r="D325" s="1"/>
      <c r="E325" s="1"/>
      <c r="F325" s="1"/>
      <c r="G325" s="1"/>
      <c r="H325" s="1"/>
      <c r="I325" s="1"/>
      <c r="J325" s="1"/>
      <c r="K325" s="1"/>
      <c r="L325" s="1"/>
      <c r="M325" s="1"/>
      <c r="N325" s="1"/>
      <c r="O325" s="1"/>
      <c r="P325" s="1"/>
      <c r="Q325" s="1"/>
      <c r="R325" s="1"/>
      <c r="S325" s="1"/>
      <c r="T325" s="1"/>
      <c r="U325" s="1"/>
      <c r="V325" s="1"/>
      <c r="W325" s="1"/>
    </row>
    <row r="326" spans="3:23" x14ac:dyDescent="0.25">
      <c r="C326" s="1"/>
      <c r="D326" s="1"/>
      <c r="E326" s="1"/>
      <c r="F326" s="1"/>
      <c r="G326" s="1"/>
      <c r="H326" s="1"/>
      <c r="I326" s="1"/>
      <c r="J326" s="1"/>
      <c r="K326" s="1"/>
      <c r="L326" s="1"/>
      <c r="M326" s="1"/>
      <c r="N326" s="1"/>
      <c r="O326" s="1"/>
      <c r="P326" s="1"/>
      <c r="Q326" s="1"/>
      <c r="R326" s="1"/>
      <c r="S326" s="1"/>
      <c r="T326" s="1"/>
      <c r="U326" s="1"/>
      <c r="V326" s="1"/>
      <c r="W326" s="1"/>
    </row>
    <row r="327" spans="3:23" x14ac:dyDescent="0.25">
      <c r="C327" s="1"/>
      <c r="D327" s="1"/>
      <c r="E327" s="1"/>
      <c r="F327" s="1"/>
      <c r="G327" s="1"/>
      <c r="H327" s="1"/>
      <c r="I327" s="1"/>
      <c r="J327" s="1"/>
      <c r="K327" s="1"/>
      <c r="L327" s="1"/>
      <c r="M327" s="1"/>
      <c r="N327" s="1"/>
      <c r="O327" s="1"/>
      <c r="P327" s="1"/>
      <c r="Q327" s="1"/>
      <c r="R327" s="1"/>
      <c r="S327" s="1"/>
      <c r="T327" s="1"/>
      <c r="U327" s="1"/>
      <c r="V327" s="1"/>
      <c r="W327" s="1"/>
    </row>
    <row r="328" spans="3:23" x14ac:dyDescent="0.25">
      <c r="C328" s="1"/>
      <c r="D328" s="1"/>
      <c r="E328" s="1"/>
      <c r="F328" s="1"/>
      <c r="G328" s="1"/>
      <c r="H328" s="1"/>
      <c r="I328" s="1"/>
      <c r="J328" s="1"/>
      <c r="K328" s="1"/>
      <c r="L328" s="1"/>
      <c r="M328" s="1"/>
      <c r="N328" s="1"/>
      <c r="O328" s="1"/>
      <c r="P328" s="1"/>
      <c r="Q328" s="1"/>
      <c r="R328" s="1"/>
      <c r="S328" s="1"/>
      <c r="T328" s="1"/>
      <c r="U328" s="1"/>
      <c r="V328" s="1"/>
      <c r="W328" s="1"/>
    </row>
    <row r="329" spans="3:23" x14ac:dyDescent="0.25">
      <c r="C329" s="1"/>
      <c r="D329" s="1"/>
      <c r="E329" s="1"/>
      <c r="F329" s="1"/>
      <c r="G329" s="1"/>
      <c r="H329" s="1"/>
      <c r="I329" s="1"/>
      <c r="J329" s="1"/>
      <c r="K329" s="1"/>
      <c r="L329" s="1"/>
      <c r="M329" s="1"/>
      <c r="N329" s="1"/>
      <c r="O329" s="1"/>
      <c r="P329" s="1"/>
      <c r="Q329" s="1"/>
      <c r="R329" s="1"/>
      <c r="S329" s="1"/>
      <c r="T329" s="1"/>
      <c r="U329" s="1"/>
      <c r="V329" s="1"/>
      <c r="W329" s="1"/>
    </row>
    <row r="330" spans="3:23" x14ac:dyDescent="0.25">
      <c r="C330" s="1"/>
      <c r="D330" s="1"/>
      <c r="E330" s="1"/>
      <c r="F330" s="1"/>
      <c r="G330" s="1"/>
      <c r="H330" s="1"/>
      <c r="I330" s="1"/>
      <c r="J330" s="1"/>
      <c r="K330" s="1"/>
      <c r="L330" s="1"/>
      <c r="M330" s="1"/>
      <c r="N330" s="1"/>
      <c r="O330" s="1"/>
      <c r="P330" s="1"/>
      <c r="Q330" s="1"/>
      <c r="R330" s="1"/>
      <c r="S330" s="1"/>
      <c r="T330" s="1"/>
      <c r="U330" s="1"/>
      <c r="V330" s="1"/>
      <c r="W330" s="1"/>
    </row>
    <row r="331" spans="3:23" x14ac:dyDescent="0.25">
      <c r="C331" s="1"/>
      <c r="D331" s="1"/>
      <c r="E331" s="1"/>
      <c r="F331" s="1"/>
      <c r="G331" s="1"/>
      <c r="H331" s="1"/>
      <c r="I331" s="1"/>
      <c r="J331" s="1"/>
      <c r="K331" s="1"/>
      <c r="L331" s="1"/>
      <c r="M331" s="1"/>
      <c r="N331" s="1"/>
      <c r="O331" s="1"/>
      <c r="P331" s="1"/>
      <c r="Q331" s="1"/>
      <c r="R331" s="1"/>
      <c r="S331" s="1"/>
      <c r="T331" s="1"/>
      <c r="U331" s="1"/>
      <c r="V331" s="1"/>
      <c r="W331" s="1"/>
    </row>
    <row r="332" spans="3:23" x14ac:dyDescent="0.25">
      <c r="C332" s="1"/>
      <c r="D332" s="1"/>
      <c r="E332" s="1"/>
      <c r="F332" s="1"/>
      <c r="G332" s="1"/>
      <c r="H332" s="1"/>
      <c r="I332" s="1"/>
      <c r="J332" s="1"/>
      <c r="K332" s="1"/>
      <c r="L332" s="1"/>
      <c r="M332" s="1"/>
      <c r="N332" s="1"/>
      <c r="O332" s="1"/>
      <c r="P332" s="1"/>
      <c r="Q332" s="1"/>
      <c r="R332" s="1"/>
      <c r="S332" s="1"/>
      <c r="T332" s="1"/>
      <c r="U332" s="1"/>
      <c r="V332" s="1"/>
      <c r="W332" s="1"/>
    </row>
    <row r="333" spans="3:23" x14ac:dyDescent="0.25">
      <c r="C333" s="1"/>
      <c r="D333" s="1"/>
      <c r="E333" s="1"/>
      <c r="F333" s="1"/>
      <c r="G333" s="1"/>
      <c r="H333" s="1"/>
      <c r="I333" s="1"/>
      <c r="J333" s="1"/>
      <c r="K333" s="1"/>
      <c r="L333" s="1"/>
      <c r="M333" s="1"/>
      <c r="N333" s="1"/>
      <c r="O333" s="1"/>
      <c r="P333" s="1"/>
      <c r="Q333" s="1"/>
      <c r="R333" s="1"/>
      <c r="S333" s="1"/>
      <c r="T333" s="1"/>
      <c r="U333" s="1"/>
      <c r="V333" s="1"/>
      <c r="W333" s="1"/>
    </row>
    <row r="334" spans="3:23" x14ac:dyDescent="0.25">
      <c r="C334" s="1"/>
      <c r="D334" s="1"/>
      <c r="E334" s="1"/>
      <c r="F334" s="1"/>
      <c r="G334" s="1"/>
      <c r="H334" s="1"/>
      <c r="I334" s="1"/>
      <c r="J334" s="1"/>
      <c r="K334" s="1"/>
      <c r="L334" s="1"/>
      <c r="M334" s="1"/>
      <c r="N334" s="1"/>
      <c r="O334" s="1"/>
      <c r="P334" s="1"/>
      <c r="Q334" s="1"/>
      <c r="R334" s="1"/>
      <c r="S334" s="1"/>
      <c r="T334" s="1"/>
      <c r="U334" s="1"/>
      <c r="V334" s="1"/>
      <c r="W334" s="1"/>
    </row>
    <row r="335" spans="3:23" x14ac:dyDescent="0.25">
      <c r="C335" s="1"/>
      <c r="D335" s="1"/>
      <c r="E335" s="1"/>
      <c r="F335" s="1"/>
      <c r="G335" s="1"/>
      <c r="H335" s="1"/>
      <c r="I335" s="1"/>
      <c r="J335" s="1"/>
      <c r="K335" s="1"/>
      <c r="L335" s="1"/>
      <c r="M335" s="1"/>
      <c r="N335" s="1"/>
      <c r="O335" s="1"/>
      <c r="P335" s="1"/>
      <c r="Q335" s="1"/>
      <c r="R335" s="1"/>
      <c r="S335" s="1"/>
      <c r="T335" s="1"/>
      <c r="U335" s="1"/>
      <c r="V335" s="1"/>
      <c r="W335" s="1"/>
    </row>
    <row r="336" spans="3:23" x14ac:dyDescent="0.25">
      <c r="C336" s="1"/>
      <c r="D336" s="1"/>
      <c r="E336" s="1"/>
      <c r="F336" s="1"/>
      <c r="G336" s="1"/>
      <c r="H336" s="1"/>
      <c r="I336" s="1"/>
      <c r="J336" s="1"/>
      <c r="K336" s="1"/>
      <c r="L336" s="1"/>
      <c r="M336" s="1"/>
      <c r="N336" s="1"/>
      <c r="O336" s="1"/>
      <c r="P336" s="1"/>
      <c r="Q336" s="1"/>
      <c r="R336" s="1"/>
      <c r="S336" s="1"/>
      <c r="T336" s="1"/>
      <c r="U336" s="1"/>
      <c r="V336" s="1"/>
      <c r="W336" s="1"/>
    </row>
    <row r="337" spans="3:23" x14ac:dyDescent="0.25">
      <c r="C337" s="1"/>
      <c r="D337" s="1"/>
      <c r="E337" s="1"/>
      <c r="F337" s="1"/>
      <c r="G337" s="1"/>
      <c r="H337" s="1"/>
      <c r="I337" s="1"/>
      <c r="J337" s="1"/>
      <c r="K337" s="1"/>
      <c r="L337" s="1"/>
      <c r="M337" s="1"/>
      <c r="N337" s="1"/>
      <c r="O337" s="1"/>
      <c r="P337" s="1"/>
      <c r="Q337" s="1"/>
      <c r="R337" s="1"/>
      <c r="S337" s="1"/>
      <c r="T337" s="1"/>
      <c r="U337" s="1"/>
      <c r="V337" s="1"/>
      <c r="W337" s="1"/>
    </row>
    <row r="338" spans="3:23" x14ac:dyDescent="0.25">
      <c r="C338" s="1"/>
      <c r="D338" s="1"/>
      <c r="E338" s="1"/>
      <c r="F338" s="1"/>
      <c r="G338" s="1"/>
      <c r="H338" s="1"/>
      <c r="I338" s="1"/>
      <c r="J338" s="1"/>
      <c r="K338" s="1"/>
      <c r="L338" s="1"/>
      <c r="M338" s="1"/>
      <c r="N338" s="1"/>
      <c r="O338" s="1"/>
      <c r="P338" s="1"/>
      <c r="Q338" s="1"/>
      <c r="R338" s="1"/>
      <c r="S338" s="1"/>
      <c r="T338" s="1"/>
      <c r="U338" s="1"/>
      <c r="V338" s="1"/>
      <c r="W338" s="1"/>
    </row>
    <row r="339" spans="3:23" x14ac:dyDescent="0.25">
      <c r="C339" s="1"/>
      <c r="D339" s="1"/>
      <c r="E339" s="1"/>
      <c r="F339" s="1"/>
      <c r="G339" s="1"/>
      <c r="H339" s="1"/>
      <c r="I339" s="1"/>
      <c r="J339" s="1"/>
      <c r="K339" s="1"/>
      <c r="L339" s="1"/>
      <c r="M339" s="1"/>
      <c r="N339" s="1"/>
      <c r="O339" s="1"/>
      <c r="P339" s="1"/>
      <c r="Q339" s="1"/>
      <c r="R339" s="1"/>
      <c r="S339" s="1"/>
      <c r="T339" s="1"/>
      <c r="U339" s="1"/>
      <c r="V339" s="1"/>
      <c r="W339" s="1"/>
    </row>
    <row r="340" spans="3:23" x14ac:dyDescent="0.25">
      <c r="C340" s="1"/>
      <c r="D340" s="1"/>
      <c r="E340" s="1"/>
      <c r="F340" s="1"/>
      <c r="G340" s="1"/>
      <c r="H340" s="1"/>
      <c r="I340" s="1"/>
      <c r="J340" s="1"/>
      <c r="K340" s="1"/>
      <c r="L340" s="1"/>
      <c r="M340" s="1"/>
      <c r="N340" s="1"/>
      <c r="O340" s="1"/>
      <c r="P340" s="1"/>
      <c r="Q340" s="1"/>
      <c r="R340" s="1"/>
      <c r="S340" s="1"/>
      <c r="T340" s="1"/>
      <c r="U340" s="1"/>
      <c r="V340" s="1"/>
      <c r="W340" s="1"/>
    </row>
    <row r="341" spans="3:23" x14ac:dyDescent="0.25">
      <c r="C341" s="1"/>
      <c r="D341" s="1"/>
      <c r="E341" s="1"/>
      <c r="F341" s="1"/>
      <c r="G341" s="1"/>
      <c r="H341" s="1"/>
      <c r="I341" s="1"/>
      <c r="J341" s="1"/>
      <c r="K341" s="1"/>
      <c r="L341" s="1"/>
      <c r="M341" s="1"/>
      <c r="N341" s="1"/>
      <c r="O341" s="1"/>
      <c r="P341" s="1"/>
      <c r="Q341" s="1"/>
      <c r="R341" s="1"/>
      <c r="S341" s="1"/>
      <c r="T341" s="1"/>
      <c r="U341" s="1"/>
      <c r="V341" s="1"/>
      <c r="W341" s="1"/>
    </row>
    <row r="342" spans="3:23" x14ac:dyDescent="0.25">
      <c r="C342" s="1"/>
      <c r="D342" s="1"/>
      <c r="E342" s="1"/>
      <c r="F342" s="1"/>
      <c r="G342" s="1"/>
      <c r="H342" s="1"/>
      <c r="I342" s="1"/>
      <c r="J342" s="1"/>
      <c r="K342" s="1"/>
      <c r="L342" s="1"/>
      <c r="M342" s="1"/>
      <c r="N342" s="1"/>
      <c r="O342" s="1"/>
      <c r="P342" s="1"/>
      <c r="Q342" s="1"/>
      <c r="R342" s="1"/>
      <c r="S342" s="1"/>
      <c r="T342" s="1"/>
      <c r="U342" s="1"/>
      <c r="V342" s="1"/>
      <c r="W342" s="1"/>
    </row>
    <row r="343" spans="3:23" x14ac:dyDescent="0.25">
      <c r="C343" s="1"/>
      <c r="D343" s="1"/>
      <c r="E343" s="1"/>
      <c r="F343" s="1"/>
      <c r="G343" s="1"/>
      <c r="H343" s="1"/>
      <c r="I343" s="1"/>
      <c r="J343" s="1"/>
      <c r="K343" s="1"/>
      <c r="L343" s="1"/>
      <c r="M343" s="1"/>
      <c r="N343" s="1"/>
      <c r="O343" s="1"/>
      <c r="P343" s="1"/>
      <c r="Q343" s="1"/>
      <c r="R343" s="1"/>
      <c r="S343" s="1"/>
      <c r="T343" s="1"/>
      <c r="U343" s="1"/>
      <c r="V343" s="1"/>
      <c r="W343" s="1"/>
    </row>
    <row r="344" spans="3:23" x14ac:dyDescent="0.25">
      <c r="C344" s="1"/>
      <c r="D344" s="1"/>
      <c r="E344" s="1"/>
      <c r="F344" s="1"/>
      <c r="G344" s="1"/>
      <c r="H344" s="1"/>
      <c r="I344" s="1"/>
      <c r="J344" s="1"/>
      <c r="K344" s="1"/>
      <c r="L344" s="1"/>
      <c r="M344" s="1"/>
      <c r="N344" s="1"/>
      <c r="O344" s="1"/>
      <c r="P344" s="1"/>
      <c r="Q344" s="1"/>
      <c r="R344" s="1"/>
      <c r="S344" s="1"/>
      <c r="T344" s="1"/>
      <c r="U344" s="1"/>
      <c r="V344" s="1"/>
      <c r="W344" s="1"/>
    </row>
    <row r="345" spans="3:23" x14ac:dyDescent="0.25">
      <c r="C345" s="1"/>
      <c r="D345" s="1"/>
      <c r="E345" s="1"/>
      <c r="F345" s="1"/>
      <c r="G345" s="1"/>
      <c r="H345" s="1"/>
      <c r="I345" s="1"/>
      <c r="J345" s="1"/>
      <c r="K345" s="1"/>
      <c r="L345" s="1"/>
      <c r="M345" s="1"/>
      <c r="N345" s="1"/>
      <c r="O345" s="1"/>
      <c r="P345" s="1"/>
      <c r="Q345" s="1"/>
      <c r="R345" s="1"/>
      <c r="S345" s="1"/>
      <c r="T345" s="1"/>
      <c r="U345" s="1"/>
      <c r="V345" s="1"/>
      <c r="W345" s="1"/>
    </row>
    <row r="346" spans="3:23" x14ac:dyDescent="0.25">
      <c r="C346" s="1"/>
      <c r="D346" s="1"/>
      <c r="E346" s="1"/>
      <c r="F346" s="1"/>
      <c r="G346" s="1"/>
      <c r="H346" s="1"/>
      <c r="I346" s="1"/>
      <c r="J346" s="1"/>
      <c r="K346" s="1"/>
      <c r="L346" s="1"/>
      <c r="M346" s="1"/>
      <c r="N346" s="1"/>
      <c r="O346" s="1"/>
      <c r="P346" s="1"/>
      <c r="Q346" s="1"/>
      <c r="R346" s="1"/>
      <c r="S346" s="1"/>
      <c r="T346" s="1"/>
      <c r="U346" s="1"/>
      <c r="V346" s="1"/>
      <c r="W346" s="1"/>
    </row>
    <row r="347" spans="3:23" x14ac:dyDescent="0.25">
      <c r="C347" s="1"/>
      <c r="D347" s="1"/>
      <c r="E347" s="1"/>
      <c r="F347" s="1"/>
      <c r="G347" s="1"/>
      <c r="H347" s="1"/>
      <c r="I347" s="1"/>
      <c r="J347" s="1"/>
      <c r="K347" s="1"/>
      <c r="L347" s="1"/>
      <c r="M347" s="1"/>
      <c r="N347" s="1"/>
      <c r="O347" s="1"/>
      <c r="P347" s="1"/>
      <c r="Q347" s="1"/>
      <c r="R347" s="1"/>
      <c r="S347" s="1"/>
      <c r="T347" s="1"/>
      <c r="U347" s="1"/>
      <c r="V347" s="1"/>
      <c r="W347" s="1"/>
    </row>
    <row r="348" spans="3:23" x14ac:dyDescent="0.25">
      <c r="C348" s="1"/>
      <c r="D348" s="1"/>
      <c r="E348" s="1"/>
      <c r="F348" s="1"/>
      <c r="G348" s="1"/>
      <c r="H348" s="1"/>
      <c r="I348" s="1"/>
      <c r="J348" s="1"/>
      <c r="K348" s="1"/>
      <c r="L348" s="1"/>
      <c r="M348" s="1"/>
      <c r="N348" s="1"/>
      <c r="O348" s="1"/>
      <c r="P348" s="1"/>
      <c r="Q348" s="1"/>
      <c r="R348" s="1"/>
      <c r="S348" s="1"/>
      <c r="T348" s="1"/>
      <c r="U348" s="1"/>
      <c r="V348" s="1"/>
      <c r="W348" s="1"/>
    </row>
    <row r="349" spans="3:23" x14ac:dyDescent="0.25">
      <c r="C349" s="1"/>
      <c r="D349" s="1"/>
      <c r="E349" s="1"/>
      <c r="F349" s="1"/>
      <c r="G349" s="1"/>
      <c r="H349" s="1"/>
      <c r="I349" s="1"/>
      <c r="J349" s="1"/>
      <c r="K349" s="1"/>
      <c r="L349" s="1"/>
      <c r="M349" s="1"/>
      <c r="N349" s="1"/>
      <c r="O349" s="1"/>
      <c r="P349" s="1"/>
      <c r="Q349" s="1"/>
      <c r="R349" s="1"/>
      <c r="S349" s="1"/>
      <c r="T349" s="1"/>
      <c r="U349" s="1"/>
      <c r="V349" s="1"/>
      <c r="W349" s="1"/>
    </row>
    <row r="350" spans="3:23" x14ac:dyDescent="0.25">
      <c r="C350" s="1"/>
      <c r="D350" s="1"/>
      <c r="E350" s="1"/>
      <c r="F350" s="1"/>
      <c r="G350" s="1"/>
      <c r="H350" s="1"/>
      <c r="I350" s="1"/>
      <c r="J350" s="1"/>
      <c r="K350" s="1"/>
      <c r="L350" s="1"/>
      <c r="M350" s="1"/>
      <c r="N350" s="1"/>
      <c r="O350" s="1"/>
      <c r="P350" s="1"/>
      <c r="Q350" s="1"/>
      <c r="R350" s="1"/>
      <c r="S350" s="1"/>
      <c r="T350" s="1"/>
      <c r="U350" s="1"/>
      <c r="V350" s="1"/>
      <c r="W350" s="1"/>
    </row>
  </sheetData>
  <autoFilter ref="A10:AA67">
    <filterColumn colId="2" showButton="0"/>
    <filterColumn colId="3" showButton="0"/>
    <filterColumn colId="4" showButton="0"/>
    <filterColumn colId="5" showButton="0"/>
  </autoFilter>
  <mergeCells count="20">
    <mergeCell ref="C10:G10"/>
    <mergeCell ref="K7:V7"/>
    <mergeCell ref="W7:W9"/>
    <mergeCell ref="X7:X9"/>
    <mergeCell ref="K8:L8"/>
    <mergeCell ref="M8:N8"/>
    <mergeCell ref="O8:P8"/>
    <mergeCell ref="Q8:R8"/>
    <mergeCell ref="S8:T8"/>
    <mergeCell ref="U8:V8"/>
    <mergeCell ref="B1:X1"/>
    <mergeCell ref="C2:X2"/>
    <mergeCell ref="A4:B4"/>
    <mergeCell ref="A5:B5"/>
    <mergeCell ref="A7:A9"/>
    <mergeCell ref="B7:B9"/>
    <mergeCell ref="C7:G9"/>
    <mergeCell ref="H7:H9"/>
    <mergeCell ref="I7:I9"/>
    <mergeCell ref="J7:J9"/>
  </mergeCells>
  <pageMargins left="0.15748031496062992" right="0" top="0.47244094488188981" bottom="0.15748031496062992" header="0.19685039370078741" footer="0.31496062992125984"/>
  <pageSetup paperSize="5" scale="50" orientation="landscape" horizontalDpi="300" verticalDpi="300" r:id="rId1"/>
  <rowBreaks count="2" manualBreakCount="2">
    <brk id="17" max="23" man="1"/>
    <brk id="41" max="2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88"/>
  <sheetViews>
    <sheetView topLeftCell="F10" zoomScale="80" zoomScaleNormal="80" workbookViewId="0">
      <selection activeCell="O34" sqref="O34"/>
    </sheetView>
  </sheetViews>
  <sheetFormatPr defaultRowHeight="15" x14ac:dyDescent="0.25"/>
  <cols>
    <col min="1" max="2" width="17.5703125" customWidth="1"/>
    <col min="3" max="3" width="2.85546875" customWidth="1"/>
    <col min="4" max="5" width="4" customWidth="1"/>
    <col min="6" max="6" width="6.5703125" customWidth="1"/>
    <col min="7" max="7" width="4" customWidth="1"/>
    <col min="8" max="8" width="23" customWidth="1"/>
    <col min="9" max="9" width="18.7109375" customWidth="1"/>
    <col min="10" max="10" width="15.5703125" customWidth="1"/>
    <col min="11" max="11" width="13.5703125" customWidth="1"/>
    <col min="12" max="12" width="24.5703125" customWidth="1"/>
    <col min="13" max="13" width="13.7109375" customWidth="1"/>
    <col min="14" max="14" width="23.5703125" customWidth="1"/>
    <col min="15" max="15" width="13.7109375" customWidth="1"/>
    <col min="16" max="16" width="24" customWidth="1"/>
    <col min="17" max="17" width="13.7109375" customWidth="1"/>
    <col min="18" max="18" width="22.7109375" customWidth="1"/>
    <col min="19" max="19" width="13.7109375" customWidth="1"/>
    <col min="20" max="20" width="22.85546875" customWidth="1"/>
    <col min="21" max="21" width="13.7109375" customWidth="1"/>
    <col min="22" max="22" width="26.7109375" customWidth="1"/>
    <col min="23" max="23" width="16.5703125" customWidth="1"/>
    <col min="24" max="24" width="10.140625" customWidth="1"/>
  </cols>
  <sheetData>
    <row r="1" spans="1:24" ht="15.75" x14ac:dyDescent="0.25">
      <c r="A1" s="351" t="s">
        <v>0</v>
      </c>
      <c r="B1" s="351"/>
      <c r="C1" s="6" t="s">
        <v>75</v>
      </c>
      <c r="D1" s="6"/>
      <c r="E1" s="6"/>
      <c r="F1" s="6"/>
      <c r="G1" s="6"/>
      <c r="H1" s="6"/>
      <c r="I1" s="6"/>
      <c r="J1" s="1"/>
      <c r="K1" s="1"/>
      <c r="L1" s="1"/>
      <c r="M1" s="1"/>
      <c r="N1" s="1"/>
      <c r="O1" s="1"/>
      <c r="P1" s="1"/>
      <c r="Q1" s="1"/>
      <c r="R1" s="1"/>
      <c r="S1" s="1"/>
      <c r="T1" s="1"/>
      <c r="U1" s="1"/>
      <c r="V1" s="1"/>
      <c r="W1" s="1"/>
    </row>
    <row r="2" spans="1:24" ht="15.75" x14ac:dyDescent="0.25">
      <c r="A2" s="351" t="s">
        <v>1</v>
      </c>
      <c r="B2" s="351"/>
      <c r="C2" s="6" t="s">
        <v>75</v>
      </c>
      <c r="D2" s="6"/>
      <c r="E2" s="6"/>
      <c r="F2" s="6"/>
      <c r="G2" s="6"/>
      <c r="H2" s="6"/>
      <c r="I2" s="6"/>
      <c r="J2" s="1"/>
      <c r="K2" s="1"/>
      <c r="L2" s="1"/>
      <c r="M2" s="1"/>
      <c r="N2" s="1"/>
      <c r="O2" s="1"/>
      <c r="P2" s="1"/>
      <c r="Q2" s="1"/>
      <c r="R2" s="1"/>
      <c r="S2" s="1"/>
      <c r="T2" s="1"/>
      <c r="U2" s="1"/>
      <c r="V2" s="1"/>
      <c r="W2" s="1"/>
    </row>
    <row r="3" spans="1:24" x14ac:dyDescent="0.25">
      <c r="C3" s="1"/>
      <c r="D3" s="1"/>
      <c r="E3" s="1"/>
      <c r="F3" s="1"/>
      <c r="G3" s="1"/>
      <c r="H3" s="1"/>
      <c r="I3" s="1"/>
      <c r="J3" s="1"/>
      <c r="K3" s="1"/>
      <c r="L3" s="1"/>
      <c r="M3" s="1"/>
      <c r="N3" s="1"/>
      <c r="O3" s="1"/>
      <c r="P3" s="1"/>
      <c r="Q3" s="1"/>
      <c r="R3" s="1"/>
      <c r="S3" s="1"/>
      <c r="T3" s="1"/>
      <c r="U3" s="1"/>
      <c r="V3" s="1"/>
      <c r="W3" s="1"/>
    </row>
    <row r="4" spans="1:24" ht="70.5" customHeight="1" x14ac:dyDescent="0.25">
      <c r="A4" s="344" t="s">
        <v>25</v>
      </c>
      <c r="B4" s="344" t="s">
        <v>26</v>
      </c>
      <c r="C4" s="344" t="s">
        <v>27</v>
      </c>
      <c r="D4" s="344"/>
      <c r="E4" s="344"/>
      <c r="F4" s="344"/>
      <c r="G4" s="344"/>
      <c r="H4" s="344" t="s">
        <v>76</v>
      </c>
      <c r="I4" s="344" t="s">
        <v>77</v>
      </c>
      <c r="J4" s="344" t="s">
        <v>28</v>
      </c>
      <c r="K4" s="346" t="s">
        <v>29</v>
      </c>
      <c r="L4" s="347"/>
      <c r="M4" s="347"/>
      <c r="N4" s="347"/>
      <c r="O4" s="347"/>
      <c r="P4" s="347"/>
      <c r="Q4" s="347"/>
      <c r="R4" s="347"/>
      <c r="S4" s="347"/>
      <c r="T4" s="347"/>
      <c r="U4" s="347"/>
      <c r="V4" s="348"/>
      <c r="W4" s="344" t="s">
        <v>31</v>
      </c>
      <c r="X4" s="344" t="s">
        <v>30</v>
      </c>
    </row>
    <row r="5" spans="1:24" ht="42.75" customHeight="1" x14ac:dyDescent="0.25">
      <c r="A5" s="344"/>
      <c r="B5" s="344"/>
      <c r="C5" s="344"/>
      <c r="D5" s="344"/>
      <c r="E5" s="344"/>
      <c r="F5" s="344"/>
      <c r="G5" s="344"/>
      <c r="H5" s="344"/>
      <c r="I5" s="344"/>
      <c r="J5" s="344"/>
      <c r="K5" s="344" t="s">
        <v>19</v>
      </c>
      <c r="L5" s="344"/>
      <c r="M5" s="344" t="s">
        <v>20</v>
      </c>
      <c r="N5" s="344"/>
      <c r="O5" s="344" t="s">
        <v>21</v>
      </c>
      <c r="P5" s="344"/>
      <c r="Q5" s="344" t="s">
        <v>22</v>
      </c>
      <c r="R5" s="344"/>
      <c r="S5" s="344" t="s">
        <v>23</v>
      </c>
      <c r="T5" s="344"/>
      <c r="U5" s="346" t="s">
        <v>24</v>
      </c>
      <c r="V5" s="348"/>
      <c r="W5" s="344"/>
      <c r="X5" s="344"/>
    </row>
    <row r="6" spans="1:24" ht="36.75" customHeight="1" x14ac:dyDescent="0.25">
      <c r="A6" s="344"/>
      <c r="B6" s="344"/>
      <c r="C6" s="344"/>
      <c r="D6" s="344"/>
      <c r="E6" s="344"/>
      <c r="F6" s="344"/>
      <c r="G6" s="344"/>
      <c r="H6" s="344"/>
      <c r="I6" s="344"/>
      <c r="J6" s="344"/>
      <c r="K6" s="263" t="s">
        <v>17</v>
      </c>
      <c r="L6" s="263" t="s">
        <v>18</v>
      </c>
      <c r="M6" s="263" t="s">
        <v>17</v>
      </c>
      <c r="N6" s="263" t="s">
        <v>18</v>
      </c>
      <c r="O6" s="263" t="s">
        <v>17</v>
      </c>
      <c r="P6" s="263" t="s">
        <v>18</v>
      </c>
      <c r="Q6" s="263" t="s">
        <v>2</v>
      </c>
      <c r="R6" s="263" t="s">
        <v>18</v>
      </c>
      <c r="S6" s="263" t="s">
        <v>2</v>
      </c>
      <c r="T6" s="263" t="s">
        <v>18</v>
      </c>
      <c r="U6" s="263" t="s">
        <v>2</v>
      </c>
      <c r="V6" s="263" t="s">
        <v>18</v>
      </c>
      <c r="W6" s="344"/>
      <c r="X6" s="344"/>
    </row>
    <row r="7" spans="1:24" ht="39.75" customHeight="1" x14ac:dyDescent="0.25">
      <c r="A7" s="264" t="s">
        <v>3</v>
      </c>
      <c r="B7" s="264" t="s">
        <v>4</v>
      </c>
      <c r="C7" s="345" t="s">
        <v>64</v>
      </c>
      <c r="D7" s="344"/>
      <c r="E7" s="344"/>
      <c r="F7" s="344"/>
      <c r="G7" s="344"/>
      <c r="H7" s="264" t="s">
        <v>65</v>
      </c>
      <c r="I7" s="264" t="s">
        <v>5</v>
      </c>
      <c r="J7" s="264" t="s">
        <v>6</v>
      </c>
      <c r="K7" s="264" t="s">
        <v>7</v>
      </c>
      <c r="L7" s="264" t="s">
        <v>8</v>
      </c>
      <c r="M7" s="264" t="s">
        <v>9</v>
      </c>
      <c r="N7" s="264" t="s">
        <v>10</v>
      </c>
      <c r="O7" s="264" t="s">
        <v>11</v>
      </c>
      <c r="P7" s="264" t="s">
        <v>12</v>
      </c>
      <c r="Q7" s="264" t="s">
        <v>13</v>
      </c>
      <c r="R7" s="264" t="s">
        <v>66</v>
      </c>
      <c r="S7" s="264" t="s">
        <v>67</v>
      </c>
      <c r="T7" s="264" t="s">
        <v>68</v>
      </c>
      <c r="U7" s="264" t="s">
        <v>69</v>
      </c>
      <c r="V7" s="264" t="s">
        <v>70</v>
      </c>
      <c r="W7" s="264" t="s">
        <v>71</v>
      </c>
      <c r="X7" s="264" t="s">
        <v>230</v>
      </c>
    </row>
    <row r="8" spans="1:24" ht="114.75" customHeight="1" x14ac:dyDescent="0.25">
      <c r="A8" s="245" t="s">
        <v>195</v>
      </c>
      <c r="B8" s="246"/>
      <c r="C8" s="247" t="s">
        <v>33</v>
      </c>
      <c r="D8" s="247" t="s">
        <v>33</v>
      </c>
      <c r="E8" s="247" t="s">
        <v>33</v>
      </c>
      <c r="F8" s="247" t="s">
        <v>33</v>
      </c>
      <c r="G8" s="248" t="s">
        <v>33</v>
      </c>
      <c r="H8" s="249"/>
      <c r="I8" s="250" t="s">
        <v>193</v>
      </c>
      <c r="J8" s="258" t="s">
        <v>231</v>
      </c>
      <c r="K8" s="251">
        <v>0.6</v>
      </c>
      <c r="L8" s="260">
        <f>SUM(L10+L35+L41+L56+L62+L68)</f>
        <v>25528425788</v>
      </c>
      <c r="M8" s="251">
        <v>0.7</v>
      </c>
      <c r="N8" s="260">
        <f>SUM(N10+N35+N41+N56+N62+N68)</f>
        <v>26704803288</v>
      </c>
      <c r="O8" s="251">
        <v>0.8</v>
      </c>
      <c r="P8" s="260">
        <f>SUM(P10+P35+P41+P56+P62+P68)</f>
        <v>28030816819</v>
      </c>
      <c r="Q8" s="251">
        <v>0.9</v>
      </c>
      <c r="R8" s="260">
        <f>SUM(R10+R35+R41+R56+R62+R68)</f>
        <v>29068231298</v>
      </c>
      <c r="S8" s="251">
        <v>1</v>
      </c>
      <c r="T8" s="260">
        <f>SUM(T10+T35+T41+T56+T62+T68)</f>
        <v>30419064790</v>
      </c>
      <c r="U8" s="251">
        <v>1</v>
      </c>
      <c r="V8" s="259">
        <f>SUM(L8+N8+P8+R8+T8)</f>
        <v>139751341983</v>
      </c>
      <c r="W8" s="250" t="s">
        <v>81</v>
      </c>
      <c r="X8" s="250" t="s">
        <v>81</v>
      </c>
    </row>
    <row r="9" spans="1:24" ht="177" customHeight="1" x14ac:dyDescent="0.25">
      <c r="A9" s="17"/>
      <c r="B9" s="27" t="s">
        <v>214</v>
      </c>
      <c r="C9" s="18"/>
      <c r="D9" s="18"/>
      <c r="E9" s="18"/>
      <c r="F9" s="18"/>
      <c r="G9" s="19"/>
      <c r="H9" s="21"/>
      <c r="I9" s="59" t="s">
        <v>215</v>
      </c>
      <c r="J9" s="129" t="s">
        <v>216</v>
      </c>
      <c r="K9" s="210">
        <v>65</v>
      </c>
      <c r="L9" s="129"/>
      <c r="M9" s="138">
        <v>66</v>
      </c>
      <c r="N9" s="129"/>
      <c r="O9" s="129">
        <v>67</v>
      </c>
      <c r="P9" s="129"/>
      <c r="Q9" s="129">
        <v>68</v>
      </c>
      <c r="R9" s="129"/>
      <c r="S9" s="129">
        <v>69</v>
      </c>
      <c r="T9" s="129"/>
      <c r="U9" s="129">
        <v>69</v>
      </c>
      <c r="V9" s="21"/>
      <c r="W9" s="27" t="s">
        <v>81</v>
      </c>
      <c r="X9" s="59" t="s">
        <v>81</v>
      </c>
    </row>
    <row r="10" spans="1:24" ht="97.5" customHeight="1" x14ac:dyDescent="0.25">
      <c r="A10" s="318"/>
      <c r="B10" s="318"/>
      <c r="C10" s="319">
        <v>1</v>
      </c>
      <c r="D10" s="319" t="s">
        <v>49</v>
      </c>
      <c r="E10" s="319" t="s">
        <v>14</v>
      </c>
      <c r="F10" s="320"/>
      <c r="G10" s="320"/>
      <c r="H10" s="321" t="s">
        <v>264</v>
      </c>
      <c r="I10" s="321" t="s">
        <v>217</v>
      </c>
      <c r="J10" s="322" t="s">
        <v>218</v>
      </c>
      <c r="K10" s="323" t="s">
        <v>268</v>
      </c>
      <c r="L10" s="324">
        <f>L13+L16+L18+L21+L27+L30</f>
        <v>9414251520</v>
      </c>
      <c r="M10" s="325" t="s">
        <v>386</v>
      </c>
      <c r="N10" s="324">
        <f>N13+N16+N18+N21+N27+N30</f>
        <v>10176951520</v>
      </c>
      <c r="O10" s="323" t="s">
        <v>387</v>
      </c>
      <c r="P10" s="324">
        <f>P13+P16+P18+P21+P27+P30</f>
        <v>10924754126</v>
      </c>
      <c r="Q10" s="323" t="s">
        <v>388</v>
      </c>
      <c r="R10" s="324">
        <f>R13+R16+R18+R21+R27+R30</f>
        <v>11660682915</v>
      </c>
      <c r="S10" s="323" t="s">
        <v>389</v>
      </c>
      <c r="T10" s="324">
        <f>T13+T16+T18+T21+T27+T30</f>
        <v>12421176719</v>
      </c>
      <c r="U10" s="323" t="s">
        <v>389</v>
      </c>
      <c r="V10" s="324">
        <f>SUM(L10+N10+P10+R10+T10)</f>
        <v>54597816800</v>
      </c>
      <c r="W10" s="321" t="s">
        <v>81</v>
      </c>
      <c r="X10" s="321" t="s">
        <v>81</v>
      </c>
    </row>
    <row r="11" spans="1:24" ht="104.25" customHeight="1" x14ac:dyDescent="0.25">
      <c r="A11" s="78"/>
      <c r="B11" s="78"/>
      <c r="C11" s="61"/>
      <c r="D11" s="61"/>
      <c r="E11" s="61"/>
      <c r="F11" s="278"/>
      <c r="G11" s="278"/>
      <c r="H11" s="68"/>
      <c r="I11" s="68" t="s">
        <v>381</v>
      </c>
      <c r="J11" s="210" t="s">
        <v>231</v>
      </c>
      <c r="K11" s="279">
        <v>1</v>
      </c>
      <c r="L11" s="117"/>
      <c r="M11" s="97">
        <v>1</v>
      </c>
      <c r="N11" s="117"/>
      <c r="O11" s="279">
        <v>1</v>
      </c>
      <c r="P11" s="117"/>
      <c r="Q11" s="279">
        <v>1</v>
      </c>
      <c r="R11" s="117"/>
      <c r="S11" s="279">
        <v>1</v>
      </c>
      <c r="T11" s="117"/>
      <c r="U11" s="326">
        <f>SUM(K11+M11+O11+Q11+S11)</f>
        <v>5</v>
      </c>
      <c r="V11" s="117"/>
      <c r="W11" s="27" t="s">
        <v>81</v>
      </c>
      <c r="X11" s="59" t="s">
        <v>81</v>
      </c>
    </row>
    <row r="12" spans="1:24" ht="104.25" customHeight="1" x14ac:dyDescent="0.25">
      <c r="A12" s="78"/>
      <c r="B12" s="78"/>
      <c r="C12" s="61"/>
      <c r="D12" s="61"/>
      <c r="E12" s="61"/>
      <c r="F12" s="278"/>
      <c r="G12" s="278"/>
      <c r="H12" s="68"/>
      <c r="I12" s="68" t="s">
        <v>223</v>
      </c>
      <c r="J12" s="210"/>
      <c r="K12" s="280">
        <v>0.9</v>
      </c>
      <c r="L12" s="117"/>
      <c r="M12" s="280">
        <v>0.9</v>
      </c>
      <c r="N12" s="117"/>
      <c r="O12" s="280">
        <v>0.9</v>
      </c>
      <c r="P12" s="117"/>
      <c r="Q12" s="280">
        <v>0.9</v>
      </c>
      <c r="R12" s="117"/>
      <c r="S12" s="280">
        <v>0.9</v>
      </c>
      <c r="T12" s="117"/>
      <c r="U12" s="280">
        <v>0.9</v>
      </c>
      <c r="V12" s="117"/>
      <c r="W12" s="27" t="s">
        <v>81</v>
      </c>
      <c r="X12" s="59" t="s">
        <v>81</v>
      </c>
    </row>
    <row r="13" spans="1:24" ht="132" customHeight="1" x14ac:dyDescent="0.25">
      <c r="A13" s="163"/>
      <c r="B13" s="163"/>
      <c r="C13" s="164">
        <v>1</v>
      </c>
      <c r="D13" s="164" t="s">
        <v>49</v>
      </c>
      <c r="E13" s="164" t="s">
        <v>14</v>
      </c>
      <c r="F13" s="164" t="s">
        <v>15</v>
      </c>
      <c r="G13" s="165"/>
      <c r="H13" s="166" t="s">
        <v>34</v>
      </c>
      <c r="I13" s="166" t="s">
        <v>219</v>
      </c>
      <c r="J13" s="225">
        <v>0.87139999999999995</v>
      </c>
      <c r="K13" s="224">
        <v>0.9</v>
      </c>
      <c r="L13" s="167">
        <f t="shared" ref="L13:T13" si="0">SUM(L14:L15)</f>
        <v>40000000</v>
      </c>
      <c r="M13" s="224">
        <v>0.9</v>
      </c>
      <c r="N13" s="167">
        <f t="shared" si="0"/>
        <v>60000000</v>
      </c>
      <c r="O13" s="224">
        <v>0.9</v>
      </c>
      <c r="P13" s="167">
        <f t="shared" si="0"/>
        <v>80000000</v>
      </c>
      <c r="Q13" s="224">
        <v>0.9</v>
      </c>
      <c r="R13" s="167">
        <f t="shared" si="0"/>
        <v>100000000</v>
      </c>
      <c r="S13" s="224">
        <v>0.9</v>
      </c>
      <c r="T13" s="167">
        <f t="shared" si="0"/>
        <v>120000000</v>
      </c>
      <c r="U13" s="224">
        <v>0.9</v>
      </c>
      <c r="V13" s="168">
        <f>SUM(L13+N13+P13+R13+T13)</f>
        <v>400000000</v>
      </c>
      <c r="W13" s="166" t="s">
        <v>244</v>
      </c>
      <c r="X13" s="166" t="s">
        <v>81</v>
      </c>
    </row>
    <row r="14" spans="1:24" ht="71.25" customHeight="1" x14ac:dyDescent="0.25">
      <c r="A14" s="78"/>
      <c r="B14" s="78"/>
      <c r="C14" s="67">
        <v>1</v>
      </c>
      <c r="D14" s="67" t="s">
        <v>49</v>
      </c>
      <c r="E14" s="67" t="s">
        <v>14</v>
      </c>
      <c r="F14" s="67" t="s">
        <v>15</v>
      </c>
      <c r="G14" s="67" t="s">
        <v>14</v>
      </c>
      <c r="H14" s="65" t="s">
        <v>72</v>
      </c>
      <c r="I14" s="65" t="s">
        <v>288</v>
      </c>
      <c r="J14" s="66" t="s">
        <v>36</v>
      </c>
      <c r="K14" s="146">
        <v>5</v>
      </c>
      <c r="L14" s="146">
        <v>20000000</v>
      </c>
      <c r="M14" s="146">
        <v>2</v>
      </c>
      <c r="N14" s="146">
        <v>30000000</v>
      </c>
      <c r="O14" s="146">
        <v>2</v>
      </c>
      <c r="P14" s="146">
        <v>40000000</v>
      </c>
      <c r="Q14" s="146">
        <v>2</v>
      </c>
      <c r="R14" s="146">
        <v>50000000</v>
      </c>
      <c r="S14" s="146">
        <v>2</v>
      </c>
      <c r="T14" s="146">
        <v>60000000</v>
      </c>
      <c r="U14" s="184">
        <f t="shared" ref="U14:U15" si="1">SUM(K14+M14+O14+Q14+S14)</f>
        <v>13</v>
      </c>
      <c r="V14" s="146">
        <f t="shared" ref="V14:V33" si="2">SUM(L14+N14+P14+R14+T14)</f>
        <v>200000000</v>
      </c>
      <c r="W14" s="65" t="s">
        <v>245</v>
      </c>
      <c r="X14" s="65" t="s">
        <v>81</v>
      </c>
    </row>
    <row r="15" spans="1:24" ht="62.25" customHeight="1" x14ac:dyDescent="0.25">
      <c r="A15" s="78"/>
      <c r="B15" s="78"/>
      <c r="C15" s="67">
        <v>1</v>
      </c>
      <c r="D15" s="67" t="s">
        <v>49</v>
      </c>
      <c r="E15" s="67" t="s">
        <v>14</v>
      </c>
      <c r="F15" s="67" t="s">
        <v>15</v>
      </c>
      <c r="G15" s="67" t="s">
        <v>39</v>
      </c>
      <c r="H15" s="65" t="s">
        <v>35</v>
      </c>
      <c r="I15" s="65" t="s">
        <v>289</v>
      </c>
      <c r="J15" s="66" t="s">
        <v>278</v>
      </c>
      <c r="K15" s="146">
        <v>5</v>
      </c>
      <c r="L15" s="146">
        <v>20000000</v>
      </c>
      <c r="M15" s="146">
        <v>6</v>
      </c>
      <c r="N15" s="146">
        <v>30000000</v>
      </c>
      <c r="O15" s="146">
        <v>6</v>
      </c>
      <c r="P15" s="146">
        <v>40000000</v>
      </c>
      <c r="Q15" s="146">
        <v>6</v>
      </c>
      <c r="R15" s="146">
        <v>50000000</v>
      </c>
      <c r="S15" s="146">
        <v>6</v>
      </c>
      <c r="T15" s="146">
        <v>60000000</v>
      </c>
      <c r="U15" s="184">
        <f t="shared" si="1"/>
        <v>29</v>
      </c>
      <c r="V15" s="146">
        <f t="shared" si="2"/>
        <v>200000000</v>
      </c>
      <c r="W15" s="65"/>
      <c r="X15" s="65"/>
    </row>
    <row r="16" spans="1:24" ht="93.75" customHeight="1" x14ac:dyDescent="0.25">
      <c r="A16" s="163"/>
      <c r="B16" s="163"/>
      <c r="C16" s="164">
        <v>1</v>
      </c>
      <c r="D16" s="164" t="s">
        <v>49</v>
      </c>
      <c r="E16" s="164" t="s">
        <v>14</v>
      </c>
      <c r="F16" s="164" t="s">
        <v>37</v>
      </c>
      <c r="G16" s="164"/>
      <c r="H16" s="166" t="s">
        <v>44</v>
      </c>
      <c r="I16" s="166" t="s">
        <v>53</v>
      </c>
      <c r="J16" s="225">
        <v>0.70350000000000001</v>
      </c>
      <c r="K16" s="224">
        <v>0.8</v>
      </c>
      <c r="L16" s="171">
        <f>SUM(L17:L17)</f>
        <v>6184655680</v>
      </c>
      <c r="M16" s="224">
        <v>0.82</v>
      </c>
      <c r="N16" s="171">
        <f>SUM(N17:N17)</f>
        <v>6900655680</v>
      </c>
      <c r="O16" s="224">
        <v>0.85</v>
      </c>
      <c r="P16" s="171">
        <f>SUM(P17:P17)</f>
        <v>7500158286</v>
      </c>
      <c r="Q16" s="224">
        <v>0.87</v>
      </c>
      <c r="R16" s="171">
        <f>SUM(R17:R17)</f>
        <v>8000087075</v>
      </c>
      <c r="S16" s="224">
        <v>0.9</v>
      </c>
      <c r="T16" s="171">
        <f>SUM(T17:T17)</f>
        <v>8500580879</v>
      </c>
      <c r="U16" s="224">
        <v>0.9</v>
      </c>
      <c r="V16" s="168">
        <f t="shared" si="2"/>
        <v>37086137600</v>
      </c>
      <c r="W16" s="166" t="s">
        <v>244</v>
      </c>
      <c r="X16" s="166" t="s">
        <v>81</v>
      </c>
    </row>
    <row r="17" spans="1:24" ht="91.5" customHeight="1" x14ac:dyDescent="0.25">
      <c r="A17" s="78"/>
      <c r="B17" s="78"/>
      <c r="C17" s="67">
        <v>1</v>
      </c>
      <c r="D17" s="67" t="s">
        <v>49</v>
      </c>
      <c r="E17" s="67" t="s">
        <v>14</v>
      </c>
      <c r="F17" s="67" t="s">
        <v>37</v>
      </c>
      <c r="G17" s="67" t="s">
        <v>14</v>
      </c>
      <c r="H17" s="65" t="s">
        <v>45</v>
      </c>
      <c r="I17" s="65" t="s">
        <v>290</v>
      </c>
      <c r="J17" s="66" t="s">
        <v>291</v>
      </c>
      <c r="K17" s="146">
        <v>40</v>
      </c>
      <c r="L17" s="146">
        <v>6184655680</v>
      </c>
      <c r="M17" s="146">
        <v>40</v>
      </c>
      <c r="N17" s="146">
        <v>6900655680</v>
      </c>
      <c r="O17" s="146">
        <v>40</v>
      </c>
      <c r="P17" s="146">
        <v>7500158286</v>
      </c>
      <c r="Q17" s="146">
        <v>40</v>
      </c>
      <c r="R17" s="146">
        <v>8000087075</v>
      </c>
      <c r="S17" s="146">
        <v>40</v>
      </c>
      <c r="T17" s="146">
        <v>8500580879</v>
      </c>
      <c r="U17" s="146">
        <v>40</v>
      </c>
      <c r="V17" s="146">
        <f t="shared" si="2"/>
        <v>37086137600</v>
      </c>
      <c r="W17" s="65" t="s">
        <v>246</v>
      </c>
      <c r="X17" s="65" t="s">
        <v>81</v>
      </c>
    </row>
    <row r="18" spans="1:24" ht="78.75" customHeight="1" x14ac:dyDescent="0.25">
      <c r="A18" s="163"/>
      <c r="B18" s="163"/>
      <c r="C18" s="164">
        <v>1</v>
      </c>
      <c r="D18" s="164" t="s">
        <v>49</v>
      </c>
      <c r="E18" s="164" t="s">
        <v>14</v>
      </c>
      <c r="F18" s="164" t="s">
        <v>51</v>
      </c>
      <c r="G18" s="164"/>
      <c r="H18" s="166" t="s">
        <v>54</v>
      </c>
      <c r="I18" s="166" t="s">
        <v>224</v>
      </c>
      <c r="J18" s="175" t="s">
        <v>231</v>
      </c>
      <c r="K18" s="327">
        <v>60</v>
      </c>
      <c r="L18" s="177">
        <f>SUM(L19:L20)</f>
        <v>52000000</v>
      </c>
      <c r="M18" s="327">
        <v>60</v>
      </c>
      <c r="N18" s="177">
        <f>SUM(N19:N20)</f>
        <v>179000000</v>
      </c>
      <c r="O18" s="327">
        <v>65</v>
      </c>
      <c r="P18" s="177">
        <f>SUM(P19:P20)</f>
        <v>240000000</v>
      </c>
      <c r="Q18" s="327">
        <v>70</v>
      </c>
      <c r="R18" s="177">
        <f>SUM(R19:R20)</f>
        <v>300000000</v>
      </c>
      <c r="S18" s="327">
        <v>75</v>
      </c>
      <c r="T18" s="177">
        <f>SUM(T19:T20)</f>
        <v>350000000</v>
      </c>
      <c r="U18" s="327">
        <v>75</v>
      </c>
      <c r="V18" s="177">
        <f t="shared" si="2"/>
        <v>1121000000</v>
      </c>
      <c r="W18" s="166" t="s">
        <v>244</v>
      </c>
      <c r="X18" s="166" t="s">
        <v>81</v>
      </c>
    </row>
    <row r="19" spans="1:24" ht="80.25" customHeight="1" x14ac:dyDescent="0.25">
      <c r="A19" s="78"/>
      <c r="B19" s="78"/>
      <c r="C19" s="67">
        <v>1</v>
      </c>
      <c r="D19" s="67" t="s">
        <v>49</v>
      </c>
      <c r="E19" s="67" t="s">
        <v>14</v>
      </c>
      <c r="F19" s="67" t="s">
        <v>51</v>
      </c>
      <c r="G19" s="67" t="s">
        <v>41</v>
      </c>
      <c r="H19" s="65" t="s">
        <v>265</v>
      </c>
      <c r="I19" s="65" t="s">
        <v>384</v>
      </c>
      <c r="J19" s="233" t="s">
        <v>85</v>
      </c>
      <c r="K19" s="146">
        <v>130</v>
      </c>
      <c r="L19" s="146">
        <v>52000000</v>
      </c>
      <c r="M19" s="146">
        <v>130</v>
      </c>
      <c r="N19" s="146">
        <v>104000000</v>
      </c>
      <c r="O19" s="146">
        <v>130</v>
      </c>
      <c r="P19" s="146">
        <v>150000000</v>
      </c>
      <c r="Q19" s="146">
        <v>130</v>
      </c>
      <c r="R19" s="146">
        <v>200000000</v>
      </c>
      <c r="S19" s="146">
        <v>130</v>
      </c>
      <c r="T19" s="146">
        <v>250000000</v>
      </c>
      <c r="U19" s="184">
        <f>SUM(K19+M19+O19+Q19+S19)</f>
        <v>650</v>
      </c>
      <c r="V19" s="146">
        <f t="shared" si="2"/>
        <v>756000000</v>
      </c>
      <c r="W19" s="65" t="s">
        <v>263</v>
      </c>
      <c r="X19" s="65"/>
    </row>
    <row r="20" spans="1:24" ht="105.75" customHeight="1" x14ac:dyDescent="0.25">
      <c r="A20" s="78"/>
      <c r="B20" s="78"/>
      <c r="C20" s="67">
        <v>1</v>
      </c>
      <c r="D20" s="67" t="s">
        <v>49</v>
      </c>
      <c r="E20" s="67" t="s">
        <v>14</v>
      </c>
      <c r="F20" s="67" t="s">
        <v>51</v>
      </c>
      <c r="G20" s="67" t="s">
        <v>271</v>
      </c>
      <c r="H20" s="65" t="s">
        <v>270</v>
      </c>
      <c r="I20" s="65" t="s">
        <v>274</v>
      </c>
      <c r="J20" s="233" t="s">
        <v>231</v>
      </c>
      <c r="K20" s="146" t="s">
        <v>231</v>
      </c>
      <c r="L20" s="146">
        <v>0</v>
      </c>
      <c r="M20" s="146">
        <v>40</v>
      </c>
      <c r="N20" s="146">
        <v>75000000</v>
      </c>
      <c r="O20" s="146">
        <v>40</v>
      </c>
      <c r="P20" s="146">
        <v>90000000</v>
      </c>
      <c r="Q20" s="146">
        <v>40</v>
      </c>
      <c r="R20" s="146">
        <v>100000000</v>
      </c>
      <c r="S20" s="146">
        <v>40</v>
      </c>
      <c r="T20" s="146">
        <v>100000000</v>
      </c>
      <c r="U20" s="184">
        <f>SUM(M20+O20+Q20+S20)</f>
        <v>160</v>
      </c>
      <c r="V20" s="146">
        <f t="shared" si="2"/>
        <v>365000000</v>
      </c>
      <c r="W20" s="65"/>
      <c r="X20" s="65"/>
    </row>
    <row r="21" spans="1:24" ht="135.75" customHeight="1" x14ac:dyDescent="0.25">
      <c r="A21" s="163"/>
      <c r="B21" s="163"/>
      <c r="C21" s="164">
        <v>1</v>
      </c>
      <c r="D21" s="164" t="s">
        <v>49</v>
      </c>
      <c r="E21" s="164" t="s">
        <v>14</v>
      </c>
      <c r="F21" s="164" t="s">
        <v>52</v>
      </c>
      <c r="G21" s="164"/>
      <c r="H21" s="166" t="s">
        <v>59</v>
      </c>
      <c r="I21" s="166" t="s">
        <v>220</v>
      </c>
      <c r="J21" s="226">
        <v>0.9163</v>
      </c>
      <c r="K21" s="224">
        <v>0.85</v>
      </c>
      <c r="L21" s="177">
        <f>SUM(L22:L26)</f>
        <v>585000000</v>
      </c>
      <c r="M21" s="224">
        <v>0.87</v>
      </c>
      <c r="N21" s="177">
        <f>SUM(N22:N26)</f>
        <v>710000000</v>
      </c>
      <c r="O21" s="224">
        <v>0.88</v>
      </c>
      <c r="P21" s="176">
        <f>SUM(P22:P26)</f>
        <v>900000000</v>
      </c>
      <c r="Q21" s="224">
        <v>0.89</v>
      </c>
      <c r="R21" s="177">
        <f>SUM(R22:R26)</f>
        <v>1100000000</v>
      </c>
      <c r="S21" s="224">
        <v>0.9</v>
      </c>
      <c r="T21" s="177">
        <f>SUM(T22:T26)</f>
        <v>1400000000</v>
      </c>
      <c r="U21" s="224">
        <v>0.9</v>
      </c>
      <c r="V21" s="177">
        <f t="shared" si="2"/>
        <v>4695000000</v>
      </c>
      <c r="W21" s="166" t="s">
        <v>244</v>
      </c>
      <c r="X21" s="166" t="s">
        <v>81</v>
      </c>
    </row>
    <row r="22" spans="1:24" ht="99" customHeight="1" x14ac:dyDescent="0.25">
      <c r="A22" s="78"/>
      <c r="B22" s="78"/>
      <c r="C22" s="67">
        <v>1</v>
      </c>
      <c r="D22" s="67" t="s">
        <v>49</v>
      </c>
      <c r="E22" s="67" t="s">
        <v>14</v>
      </c>
      <c r="F22" s="67" t="s">
        <v>52</v>
      </c>
      <c r="G22" s="67" t="s">
        <v>41</v>
      </c>
      <c r="H22" s="65" t="s">
        <v>60</v>
      </c>
      <c r="I22" s="65" t="s">
        <v>292</v>
      </c>
      <c r="J22" s="79" t="s">
        <v>293</v>
      </c>
      <c r="K22" s="146">
        <v>10</v>
      </c>
      <c r="L22" s="146">
        <v>270000000</v>
      </c>
      <c r="M22" s="146">
        <v>10</v>
      </c>
      <c r="N22" s="146">
        <v>300000000</v>
      </c>
      <c r="O22" s="146">
        <v>10</v>
      </c>
      <c r="P22" s="146">
        <v>370000000</v>
      </c>
      <c r="Q22" s="146">
        <v>10</v>
      </c>
      <c r="R22" s="146">
        <v>470000000</v>
      </c>
      <c r="S22" s="146">
        <v>10</v>
      </c>
      <c r="T22" s="146">
        <v>620000000</v>
      </c>
      <c r="U22" s="184">
        <f>SUM(K22+M22+O22+Q22+S22)</f>
        <v>50</v>
      </c>
      <c r="V22" s="146">
        <f t="shared" si="2"/>
        <v>2030000000</v>
      </c>
      <c r="W22" s="65" t="s">
        <v>263</v>
      </c>
      <c r="X22" s="65"/>
    </row>
    <row r="23" spans="1:24" ht="90.75" customHeight="1" x14ac:dyDescent="0.25">
      <c r="A23" s="78"/>
      <c r="B23" s="78"/>
      <c r="C23" s="67">
        <v>1</v>
      </c>
      <c r="D23" s="67" t="s">
        <v>49</v>
      </c>
      <c r="E23" s="67" t="s">
        <v>14</v>
      </c>
      <c r="F23" s="67" t="s">
        <v>52</v>
      </c>
      <c r="G23" s="67" t="s">
        <v>48</v>
      </c>
      <c r="H23" s="65" t="s">
        <v>87</v>
      </c>
      <c r="I23" s="65" t="s">
        <v>294</v>
      </c>
      <c r="J23" s="79" t="s">
        <v>295</v>
      </c>
      <c r="K23" s="146">
        <v>4</v>
      </c>
      <c r="L23" s="146">
        <v>55000000</v>
      </c>
      <c r="M23" s="146">
        <v>4</v>
      </c>
      <c r="N23" s="146">
        <v>70000000</v>
      </c>
      <c r="O23" s="146">
        <v>4</v>
      </c>
      <c r="P23" s="146">
        <v>90000000</v>
      </c>
      <c r="Q23" s="146">
        <v>4</v>
      </c>
      <c r="R23" s="146">
        <v>100000000</v>
      </c>
      <c r="S23" s="146">
        <v>4</v>
      </c>
      <c r="T23" s="146">
        <v>120000000</v>
      </c>
      <c r="U23" s="184">
        <f>SUM(K23+M23+O23+Q23+S23)</f>
        <v>20</v>
      </c>
      <c r="V23" s="146">
        <f t="shared" si="2"/>
        <v>435000000</v>
      </c>
      <c r="W23" s="65" t="s">
        <v>382</v>
      </c>
      <c r="X23" s="65"/>
    </row>
    <row r="24" spans="1:24" ht="72" customHeight="1" x14ac:dyDescent="0.25">
      <c r="A24" s="78"/>
      <c r="B24" s="78"/>
      <c r="C24" s="67">
        <v>1</v>
      </c>
      <c r="D24" s="67" t="s">
        <v>49</v>
      </c>
      <c r="E24" s="67" t="s">
        <v>14</v>
      </c>
      <c r="F24" s="67" t="s">
        <v>52</v>
      </c>
      <c r="G24" s="67" t="s">
        <v>42</v>
      </c>
      <c r="H24" s="65" t="s">
        <v>199</v>
      </c>
      <c r="I24" s="65" t="s">
        <v>296</v>
      </c>
      <c r="J24" s="79" t="s">
        <v>297</v>
      </c>
      <c r="K24" s="146">
        <v>12</v>
      </c>
      <c r="L24" s="146">
        <v>55000000</v>
      </c>
      <c r="M24" s="146">
        <v>12</v>
      </c>
      <c r="N24" s="146">
        <v>70000000</v>
      </c>
      <c r="O24" s="146">
        <v>12</v>
      </c>
      <c r="P24" s="146">
        <v>90000000</v>
      </c>
      <c r="Q24" s="146">
        <v>12</v>
      </c>
      <c r="R24" s="146">
        <v>100000000</v>
      </c>
      <c r="S24" s="146">
        <v>12</v>
      </c>
      <c r="T24" s="146">
        <v>120000000</v>
      </c>
      <c r="U24" s="184">
        <f>SUM(K24+M24+O24+Q24+S24)</f>
        <v>60</v>
      </c>
      <c r="V24" s="146">
        <f t="shared" si="2"/>
        <v>435000000</v>
      </c>
      <c r="W24" s="65"/>
      <c r="X24" s="65"/>
    </row>
    <row r="25" spans="1:24" ht="80.25" customHeight="1" x14ac:dyDescent="0.25">
      <c r="A25" s="78"/>
      <c r="B25" s="78"/>
      <c r="C25" s="67">
        <v>1</v>
      </c>
      <c r="D25" s="67" t="s">
        <v>49</v>
      </c>
      <c r="E25" s="67" t="s">
        <v>14</v>
      </c>
      <c r="F25" s="67" t="s">
        <v>52</v>
      </c>
      <c r="G25" s="67" t="s">
        <v>39</v>
      </c>
      <c r="H25" s="65" t="s">
        <v>89</v>
      </c>
      <c r="I25" s="65" t="s">
        <v>298</v>
      </c>
      <c r="J25" s="79" t="s">
        <v>295</v>
      </c>
      <c r="K25" s="146">
        <v>4</v>
      </c>
      <c r="L25" s="146">
        <v>55000000</v>
      </c>
      <c r="M25" s="146">
        <v>4</v>
      </c>
      <c r="N25" s="146">
        <v>70000000</v>
      </c>
      <c r="O25" s="146">
        <v>4</v>
      </c>
      <c r="P25" s="146">
        <v>90000000</v>
      </c>
      <c r="Q25" s="146">
        <v>4</v>
      </c>
      <c r="R25" s="146">
        <v>100000000</v>
      </c>
      <c r="S25" s="146">
        <v>4</v>
      </c>
      <c r="T25" s="146">
        <v>120000000</v>
      </c>
      <c r="U25" s="184">
        <f>SUM(K25+M25+O25+Q25+S25)</f>
        <v>20</v>
      </c>
      <c r="V25" s="146">
        <f t="shared" si="2"/>
        <v>435000000</v>
      </c>
      <c r="W25" s="65"/>
      <c r="X25" s="66"/>
    </row>
    <row r="26" spans="1:24" ht="96.75" customHeight="1" x14ac:dyDescent="0.25">
      <c r="A26" s="78"/>
      <c r="B26" s="78"/>
      <c r="C26" s="67">
        <v>1</v>
      </c>
      <c r="D26" s="67" t="s">
        <v>49</v>
      </c>
      <c r="E26" s="67" t="s">
        <v>14</v>
      </c>
      <c r="F26" s="67" t="s">
        <v>52</v>
      </c>
      <c r="G26" s="67" t="s">
        <v>50</v>
      </c>
      <c r="H26" s="65" t="s">
        <v>93</v>
      </c>
      <c r="I26" s="65" t="s">
        <v>299</v>
      </c>
      <c r="J26" s="79" t="s">
        <v>300</v>
      </c>
      <c r="K26" s="146">
        <v>12</v>
      </c>
      <c r="L26" s="146">
        <v>150000000</v>
      </c>
      <c r="M26" s="146">
        <v>12</v>
      </c>
      <c r="N26" s="146">
        <v>200000000</v>
      </c>
      <c r="O26" s="146">
        <v>12</v>
      </c>
      <c r="P26" s="146">
        <v>260000000</v>
      </c>
      <c r="Q26" s="146">
        <v>12</v>
      </c>
      <c r="R26" s="146">
        <v>330000000</v>
      </c>
      <c r="S26" s="146">
        <v>12</v>
      </c>
      <c r="T26" s="146">
        <v>420000000</v>
      </c>
      <c r="U26" s="184">
        <f>SUM(K26+M26+O26+Q26+S26)</f>
        <v>60</v>
      </c>
      <c r="V26" s="146">
        <f t="shared" si="2"/>
        <v>1360000000</v>
      </c>
      <c r="W26" s="65"/>
      <c r="X26" s="65"/>
    </row>
    <row r="27" spans="1:24" ht="138.75" customHeight="1" x14ac:dyDescent="0.25">
      <c r="A27" s="163"/>
      <c r="B27" s="163"/>
      <c r="C27" s="164">
        <v>1</v>
      </c>
      <c r="D27" s="164" t="s">
        <v>49</v>
      </c>
      <c r="E27" s="164" t="s">
        <v>14</v>
      </c>
      <c r="F27" s="164" t="s">
        <v>55</v>
      </c>
      <c r="G27" s="164"/>
      <c r="H27" s="166" t="s">
        <v>101</v>
      </c>
      <c r="I27" s="166" t="s">
        <v>221</v>
      </c>
      <c r="J27" s="226">
        <v>0.71599999999999997</v>
      </c>
      <c r="K27" s="224">
        <v>0.85</v>
      </c>
      <c r="L27" s="177">
        <f t="shared" ref="L27:T27" si="3">SUM(L28:L29)</f>
        <v>322595840</v>
      </c>
      <c r="M27" s="224">
        <v>0.87</v>
      </c>
      <c r="N27" s="177">
        <f t="shared" si="3"/>
        <v>322595840</v>
      </c>
      <c r="O27" s="224">
        <v>0.88</v>
      </c>
      <c r="P27" s="177">
        <f t="shared" si="3"/>
        <v>347595840</v>
      </c>
      <c r="Q27" s="224">
        <v>0.89</v>
      </c>
      <c r="R27" s="177">
        <f t="shared" si="3"/>
        <v>347595840</v>
      </c>
      <c r="S27" s="224">
        <v>0.9</v>
      </c>
      <c r="T27" s="177">
        <f t="shared" si="3"/>
        <v>372595840</v>
      </c>
      <c r="U27" s="224">
        <v>0.9</v>
      </c>
      <c r="V27" s="177">
        <f t="shared" si="2"/>
        <v>1712979200</v>
      </c>
      <c r="W27" s="166" t="s">
        <v>244</v>
      </c>
      <c r="X27" s="166" t="s">
        <v>81</v>
      </c>
    </row>
    <row r="28" spans="1:24" ht="99.75" customHeight="1" x14ac:dyDescent="0.25">
      <c r="A28" s="78"/>
      <c r="B28" s="78"/>
      <c r="C28" s="67">
        <v>1</v>
      </c>
      <c r="D28" s="67" t="s">
        <v>49</v>
      </c>
      <c r="E28" s="67" t="s">
        <v>14</v>
      </c>
      <c r="F28" s="67" t="s">
        <v>55</v>
      </c>
      <c r="G28" s="67" t="s">
        <v>41</v>
      </c>
      <c r="H28" s="65" t="s">
        <v>102</v>
      </c>
      <c r="I28" s="65" t="s">
        <v>301</v>
      </c>
      <c r="J28" s="79" t="s">
        <v>300</v>
      </c>
      <c r="K28" s="146">
        <v>12</v>
      </c>
      <c r="L28" s="146">
        <v>200000000</v>
      </c>
      <c r="M28" s="146">
        <v>12</v>
      </c>
      <c r="N28" s="146">
        <v>200000000</v>
      </c>
      <c r="O28" s="146">
        <v>12</v>
      </c>
      <c r="P28" s="146">
        <v>225000000</v>
      </c>
      <c r="Q28" s="146">
        <v>12</v>
      </c>
      <c r="R28" s="146">
        <v>225000000</v>
      </c>
      <c r="S28" s="146">
        <v>12</v>
      </c>
      <c r="T28" s="146">
        <v>250000000</v>
      </c>
      <c r="U28" s="184">
        <f>SUM(K28+M28+O28+Q28+S28)</f>
        <v>60</v>
      </c>
      <c r="V28" s="146">
        <f t="shared" si="2"/>
        <v>1100000000</v>
      </c>
      <c r="W28" s="65" t="s">
        <v>263</v>
      </c>
      <c r="X28" s="65"/>
    </row>
    <row r="29" spans="1:24" ht="93.75" customHeight="1" x14ac:dyDescent="0.25">
      <c r="A29" s="78"/>
      <c r="B29" s="78"/>
      <c r="C29" s="67">
        <v>1</v>
      </c>
      <c r="D29" s="67" t="s">
        <v>49</v>
      </c>
      <c r="E29" s="67" t="s">
        <v>14</v>
      </c>
      <c r="F29" s="67" t="s">
        <v>55</v>
      </c>
      <c r="G29" s="67" t="s">
        <v>42</v>
      </c>
      <c r="H29" s="65" t="s">
        <v>198</v>
      </c>
      <c r="I29" s="65" t="s">
        <v>302</v>
      </c>
      <c r="J29" s="79" t="s">
        <v>300</v>
      </c>
      <c r="K29" s="146">
        <v>12</v>
      </c>
      <c r="L29" s="146">
        <v>122595840</v>
      </c>
      <c r="M29" s="146">
        <v>12</v>
      </c>
      <c r="N29" s="146">
        <v>122595840</v>
      </c>
      <c r="O29" s="146">
        <v>12</v>
      </c>
      <c r="P29" s="146">
        <v>122595840</v>
      </c>
      <c r="Q29" s="146">
        <v>12</v>
      </c>
      <c r="R29" s="146">
        <v>122595840</v>
      </c>
      <c r="S29" s="146">
        <v>12</v>
      </c>
      <c r="T29" s="146">
        <v>122595840</v>
      </c>
      <c r="U29" s="184">
        <f>SUM(K29+M29+O29+Q29+S29)</f>
        <v>60</v>
      </c>
      <c r="V29" s="146">
        <f t="shared" si="2"/>
        <v>612979200</v>
      </c>
      <c r="W29" s="65"/>
      <c r="X29" s="65"/>
    </row>
    <row r="30" spans="1:24" ht="90" customHeight="1" x14ac:dyDescent="0.25">
      <c r="A30" s="163"/>
      <c r="B30" s="163"/>
      <c r="C30" s="164">
        <v>1</v>
      </c>
      <c r="D30" s="164" t="s">
        <v>49</v>
      </c>
      <c r="E30" s="164" t="s">
        <v>14</v>
      </c>
      <c r="F30" s="164" t="s">
        <v>56</v>
      </c>
      <c r="G30" s="164"/>
      <c r="H30" s="166" t="s">
        <v>62</v>
      </c>
      <c r="I30" s="166" t="s">
        <v>222</v>
      </c>
      <c r="J30" s="226">
        <v>0.63729999999999998</v>
      </c>
      <c r="K30" s="224">
        <v>0.85</v>
      </c>
      <c r="L30" s="177">
        <f>SUM(L31:L33)</f>
        <v>2230000000</v>
      </c>
      <c r="M30" s="224">
        <v>0.85</v>
      </c>
      <c r="N30" s="177">
        <f>SUM(N31:N33)</f>
        <v>2004700000</v>
      </c>
      <c r="O30" s="224">
        <v>0.9</v>
      </c>
      <c r="P30" s="177">
        <f>SUM(P31:P33)</f>
        <v>1857000000</v>
      </c>
      <c r="Q30" s="224">
        <v>0.9</v>
      </c>
      <c r="R30" s="177">
        <f>SUM(R31:R33)</f>
        <v>1813000000</v>
      </c>
      <c r="S30" s="224">
        <v>0.9</v>
      </c>
      <c r="T30" s="177">
        <f>SUM(T31:T33)</f>
        <v>1678000000</v>
      </c>
      <c r="U30" s="224">
        <v>0.9</v>
      </c>
      <c r="V30" s="177">
        <f t="shared" si="2"/>
        <v>9582700000</v>
      </c>
      <c r="W30" s="166" t="s">
        <v>244</v>
      </c>
      <c r="X30" s="166" t="s">
        <v>81</v>
      </c>
    </row>
    <row r="31" spans="1:24" ht="120" customHeight="1" x14ac:dyDescent="0.25">
      <c r="A31" s="78"/>
      <c r="B31" s="78"/>
      <c r="C31" s="67">
        <v>1</v>
      </c>
      <c r="D31" s="67" t="s">
        <v>49</v>
      </c>
      <c r="E31" s="67" t="s">
        <v>14</v>
      </c>
      <c r="F31" s="67" t="s">
        <v>56</v>
      </c>
      <c r="G31" s="67" t="s">
        <v>41</v>
      </c>
      <c r="H31" s="211" t="s">
        <v>95</v>
      </c>
      <c r="I31" s="213" t="s">
        <v>303</v>
      </c>
      <c r="J31" s="187" t="s">
        <v>304</v>
      </c>
      <c r="K31" s="146">
        <v>13</v>
      </c>
      <c r="L31" s="146">
        <v>300000000</v>
      </c>
      <c r="M31" s="146">
        <v>13</v>
      </c>
      <c r="N31" s="146">
        <v>400000000</v>
      </c>
      <c r="O31" s="146">
        <v>13</v>
      </c>
      <c r="P31" s="146">
        <v>500000000</v>
      </c>
      <c r="Q31" s="146">
        <v>13</v>
      </c>
      <c r="R31" s="146">
        <v>600000000</v>
      </c>
      <c r="S31" s="146">
        <v>13</v>
      </c>
      <c r="T31" s="146">
        <v>700000000</v>
      </c>
      <c r="U31" s="184">
        <f>SUM(K31+M31+O31+Q31+S31)</f>
        <v>65</v>
      </c>
      <c r="V31" s="146">
        <f t="shared" si="2"/>
        <v>2500000000</v>
      </c>
      <c r="W31" s="65" t="s">
        <v>263</v>
      </c>
      <c r="X31" s="65"/>
    </row>
    <row r="32" spans="1:24" ht="104.25" customHeight="1" x14ac:dyDescent="0.25">
      <c r="A32" s="78"/>
      <c r="B32" s="78"/>
      <c r="C32" s="67">
        <v>1</v>
      </c>
      <c r="D32" s="67" t="s">
        <v>49</v>
      </c>
      <c r="E32" s="67" t="s">
        <v>14</v>
      </c>
      <c r="F32" s="67" t="s">
        <v>56</v>
      </c>
      <c r="G32" s="67" t="s">
        <v>50</v>
      </c>
      <c r="H32" s="213" t="s">
        <v>97</v>
      </c>
      <c r="I32" s="223" t="s">
        <v>305</v>
      </c>
      <c r="J32" s="79" t="s">
        <v>306</v>
      </c>
      <c r="K32" s="146">
        <v>3</v>
      </c>
      <c r="L32" s="146">
        <v>1830000000</v>
      </c>
      <c r="M32" s="146">
        <v>2</v>
      </c>
      <c r="N32" s="146">
        <v>1454700000</v>
      </c>
      <c r="O32" s="146">
        <v>1</v>
      </c>
      <c r="P32" s="146">
        <v>1157000000</v>
      </c>
      <c r="Q32" s="146">
        <v>1</v>
      </c>
      <c r="R32" s="146">
        <v>1013000000</v>
      </c>
      <c r="S32" s="146">
        <v>1</v>
      </c>
      <c r="T32" s="146">
        <v>778000000</v>
      </c>
      <c r="U32" s="184">
        <f>SUM(K32+M32+O32+Q32+S32)</f>
        <v>8</v>
      </c>
      <c r="V32" s="146">
        <f t="shared" si="2"/>
        <v>6232700000</v>
      </c>
      <c r="W32" s="65"/>
      <c r="X32" s="65"/>
    </row>
    <row r="33" spans="1:24" ht="114" customHeight="1" x14ac:dyDescent="0.25">
      <c r="A33" s="78"/>
      <c r="B33" s="78"/>
      <c r="C33" s="67">
        <v>1</v>
      </c>
      <c r="D33" s="67" t="s">
        <v>49</v>
      </c>
      <c r="E33" s="67" t="s">
        <v>14</v>
      </c>
      <c r="F33" s="67" t="s">
        <v>56</v>
      </c>
      <c r="G33" s="67" t="s">
        <v>200</v>
      </c>
      <c r="H33" s="211" t="s">
        <v>201</v>
      </c>
      <c r="I33" s="212" t="s">
        <v>307</v>
      </c>
      <c r="J33" s="79" t="s">
        <v>308</v>
      </c>
      <c r="K33" s="146">
        <v>8</v>
      </c>
      <c r="L33" s="146">
        <v>100000000</v>
      </c>
      <c r="M33" s="146">
        <v>10</v>
      </c>
      <c r="N33" s="146">
        <v>150000000</v>
      </c>
      <c r="O33" s="146">
        <v>12</v>
      </c>
      <c r="P33" s="146">
        <v>200000000</v>
      </c>
      <c r="Q33" s="146">
        <v>12</v>
      </c>
      <c r="R33" s="146">
        <v>200000000</v>
      </c>
      <c r="S33" s="146">
        <v>12</v>
      </c>
      <c r="T33" s="146">
        <v>200000000</v>
      </c>
      <c r="U33" s="184">
        <f>SUM(K33+M33+O33+Q33+S33)</f>
        <v>54</v>
      </c>
      <c r="V33" s="146">
        <f t="shared" si="2"/>
        <v>850000000</v>
      </c>
      <c r="W33" s="65"/>
      <c r="X33" s="65"/>
    </row>
    <row r="34" spans="1:24" ht="198.75" customHeight="1" x14ac:dyDescent="0.25">
      <c r="A34" s="252"/>
      <c r="B34" s="250" t="s">
        <v>196</v>
      </c>
      <c r="C34" s="253"/>
      <c r="D34" s="253"/>
      <c r="E34" s="253"/>
      <c r="F34" s="254"/>
      <c r="G34" s="254"/>
      <c r="H34" s="255"/>
      <c r="I34" s="250" t="s">
        <v>194</v>
      </c>
      <c r="J34" s="256" t="s">
        <v>231</v>
      </c>
      <c r="K34" s="251">
        <v>0.8</v>
      </c>
      <c r="L34" s="257">
        <f>SUM(L35+L41+L56+L62+L68)</f>
        <v>16114174268</v>
      </c>
      <c r="M34" s="251">
        <v>0.82</v>
      </c>
      <c r="N34" s="257">
        <f>SUM(N35+N41+N56+N62+N68)</f>
        <v>16527851768</v>
      </c>
      <c r="O34" s="251">
        <v>0.85</v>
      </c>
      <c r="P34" s="257">
        <f>SUM(P35+P41+P56+P62+P68)</f>
        <v>17106062693</v>
      </c>
      <c r="Q34" s="251">
        <v>0.85</v>
      </c>
      <c r="R34" s="257">
        <f>SUM(R35+R41+R56+R62+R68)</f>
        <v>17407548383</v>
      </c>
      <c r="S34" s="251">
        <v>0.9</v>
      </c>
      <c r="T34" s="257">
        <f>SUM(T35+T41+T56+T62+T68)</f>
        <v>17997888071</v>
      </c>
      <c r="U34" s="251">
        <v>0.9</v>
      </c>
      <c r="V34" s="257">
        <f>SUM(L34+N34+P34+R34+T34)</f>
        <v>85153525183</v>
      </c>
      <c r="W34" s="250" t="s">
        <v>81</v>
      </c>
      <c r="X34" s="250" t="s">
        <v>81</v>
      </c>
    </row>
    <row r="35" spans="1:24" ht="155.25" customHeight="1" x14ac:dyDescent="0.25">
      <c r="A35" s="151"/>
      <c r="B35" s="151"/>
      <c r="C35" s="152">
        <v>1</v>
      </c>
      <c r="D35" s="152" t="s">
        <v>49</v>
      </c>
      <c r="E35" s="152" t="s">
        <v>41</v>
      </c>
      <c r="F35" s="152"/>
      <c r="G35" s="152"/>
      <c r="H35" s="154" t="s">
        <v>104</v>
      </c>
      <c r="I35" s="154" t="s">
        <v>167</v>
      </c>
      <c r="J35" s="227">
        <v>0.85</v>
      </c>
      <c r="K35" s="159">
        <v>0.8</v>
      </c>
      <c r="L35" s="158">
        <f>SUM(L36)</f>
        <v>1653250000</v>
      </c>
      <c r="M35" s="159">
        <v>0.75</v>
      </c>
      <c r="N35" s="158">
        <f>SUM(N36)</f>
        <v>1788727500</v>
      </c>
      <c r="O35" s="159">
        <v>0.75</v>
      </c>
      <c r="P35" s="158">
        <f>SUM(P36)</f>
        <v>1926938425</v>
      </c>
      <c r="Q35" s="159">
        <v>0.65</v>
      </c>
      <c r="R35" s="158">
        <f>SUM(R36)</f>
        <v>2053424115</v>
      </c>
      <c r="S35" s="159">
        <v>0.6</v>
      </c>
      <c r="T35" s="158">
        <f>SUM(T36)</f>
        <v>2238763803</v>
      </c>
      <c r="U35" s="159">
        <v>0.5</v>
      </c>
      <c r="V35" s="160">
        <f t="shared" ref="V35:V71" si="4">SUM(L35+N35+P35+R35+T35)</f>
        <v>9661103843</v>
      </c>
      <c r="W35" s="154" t="s">
        <v>164</v>
      </c>
      <c r="X35" s="154" t="s">
        <v>43</v>
      </c>
    </row>
    <row r="36" spans="1:24" ht="113.25" customHeight="1" x14ac:dyDescent="0.25">
      <c r="A36" s="179"/>
      <c r="B36" s="179"/>
      <c r="C36" s="180">
        <v>1</v>
      </c>
      <c r="D36" s="180" t="s">
        <v>49</v>
      </c>
      <c r="E36" s="180" t="s">
        <v>41</v>
      </c>
      <c r="F36" s="180" t="s">
        <v>38</v>
      </c>
      <c r="G36" s="41"/>
      <c r="H36" s="181" t="s">
        <v>105</v>
      </c>
      <c r="I36" s="181" t="s">
        <v>168</v>
      </c>
      <c r="J36" s="261" t="s">
        <v>315</v>
      </c>
      <c r="K36" s="261" t="s">
        <v>316</v>
      </c>
      <c r="L36" s="182">
        <f>SUM(L37:L40)</f>
        <v>1653250000</v>
      </c>
      <c r="M36" s="261" t="s">
        <v>317</v>
      </c>
      <c r="N36" s="182">
        <f>SUM(N37:N40)</f>
        <v>1788727500</v>
      </c>
      <c r="O36" s="261" t="s">
        <v>318</v>
      </c>
      <c r="P36" s="182">
        <f>SUM(P37:P40)</f>
        <v>1926938425</v>
      </c>
      <c r="Q36" s="261" t="s">
        <v>319</v>
      </c>
      <c r="R36" s="182">
        <f>SUM(R37:R40)</f>
        <v>2053424115</v>
      </c>
      <c r="S36" s="261" t="s">
        <v>320</v>
      </c>
      <c r="T36" s="182">
        <f>SUM(T37:T40)</f>
        <v>2238763803</v>
      </c>
      <c r="U36" s="261" t="s">
        <v>321</v>
      </c>
      <c r="V36" s="329">
        <f t="shared" si="4"/>
        <v>9661103843</v>
      </c>
      <c r="W36" s="42"/>
      <c r="X36" s="43"/>
    </row>
    <row r="37" spans="1:24" ht="117" customHeight="1" x14ac:dyDescent="0.25">
      <c r="A37" s="78"/>
      <c r="B37" s="78"/>
      <c r="C37" s="67">
        <v>1</v>
      </c>
      <c r="D37" s="67" t="s">
        <v>49</v>
      </c>
      <c r="E37" s="67" t="s">
        <v>41</v>
      </c>
      <c r="F37" s="67" t="s">
        <v>38</v>
      </c>
      <c r="G37" s="67" t="s">
        <v>14</v>
      </c>
      <c r="H37" s="214" t="s">
        <v>106</v>
      </c>
      <c r="I37" s="215" t="s">
        <v>309</v>
      </c>
      <c r="J37" s="69" t="s">
        <v>155</v>
      </c>
      <c r="K37" s="69">
        <v>60</v>
      </c>
      <c r="L37" s="69">
        <v>50000000</v>
      </c>
      <c r="M37" s="69">
        <v>60</v>
      </c>
      <c r="N37" s="69">
        <v>50000000</v>
      </c>
      <c r="O37" s="69">
        <v>75</v>
      </c>
      <c r="P37" s="69">
        <v>53000000</v>
      </c>
      <c r="Q37" s="69">
        <v>100</v>
      </c>
      <c r="R37" s="69">
        <v>53500000</v>
      </c>
      <c r="S37" s="69">
        <v>125</v>
      </c>
      <c r="T37" s="69">
        <v>60000000</v>
      </c>
      <c r="U37" s="184">
        <f>SUM(K37+M37+O37+Q37+S37)</f>
        <v>420</v>
      </c>
      <c r="V37" s="146">
        <f t="shared" si="4"/>
        <v>266500000</v>
      </c>
      <c r="W37" s="65"/>
      <c r="X37" s="66"/>
    </row>
    <row r="38" spans="1:24" ht="118.5" customHeight="1" x14ac:dyDescent="0.25">
      <c r="A38" s="78"/>
      <c r="B38" s="78"/>
      <c r="C38" s="67">
        <v>1</v>
      </c>
      <c r="D38" s="67" t="s">
        <v>49</v>
      </c>
      <c r="E38" s="67" t="s">
        <v>41</v>
      </c>
      <c r="F38" s="67" t="s">
        <v>38</v>
      </c>
      <c r="G38" s="67" t="s">
        <v>41</v>
      </c>
      <c r="H38" s="214" t="s">
        <v>107</v>
      </c>
      <c r="I38" s="215" t="s">
        <v>310</v>
      </c>
      <c r="J38" s="69" t="s">
        <v>113</v>
      </c>
      <c r="K38" s="69">
        <v>18</v>
      </c>
      <c r="L38" s="69">
        <v>150000000</v>
      </c>
      <c r="M38" s="69">
        <v>18</v>
      </c>
      <c r="N38" s="69">
        <v>180000000</v>
      </c>
      <c r="O38" s="69">
        <v>18</v>
      </c>
      <c r="P38" s="69">
        <v>200000000</v>
      </c>
      <c r="Q38" s="69">
        <v>18</v>
      </c>
      <c r="R38" s="69">
        <v>200000000</v>
      </c>
      <c r="S38" s="69">
        <v>18</v>
      </c>
      <c r="T38" s="69">
        <v>250000000</v>
      </c>
      <c r="U38" s="69">
        <v>18</v>
      </c>
      <c r="V38" s="146">
        <f t="shared" si="4"/>
        <v>980000000</v>
      </c>
      <c r="W38" s="65"/>
      <c r="X38" s="66"/>
    </row>
    <row r="39" spans="1:24" ht="111.75" customHeight="1" x14ac:dyDescent="0.25">
      <c r="A39" s="78"/>
      <c r="B39" s="78"/>
      <c r="C39" s="67">
        <v>1</v>
      </c>
      <c r="D39" s="67" t="s">
        <v>49</v>
      </c>
      <c r="E39" s="67" t="s">
        <v>41</v>
      </c>
      <c r="F39" s="67" t="s">
        <v>38</v>
      </c>
      <c r="G39" s="67" t="s">
        <v>40</v>
      </c>
      <c r="H39" s="214" t="s">
        <v>108</v>
      </c>
      <c r="I39" s="215" t="s">
        <v>311</v>
      </c>
      <c r="J39" s="184" t="s">
        <v>313</v>
      </c>
      <c r="K39" s="184">
        <v>11</v>
      </c>
      <c r="L39" s="184">
        <v>53250000</v>
      </c>
      <c r="M39" s="184">
        <v>90</v>
      </c>
      <c r="N39" s="184">
        <v>53000000</v>
      </c>
      <c r="O39" s="184">
        <v>90</v>
      </c>
      <c r="P39" s="184">
        <v>53227500</v>
      </c>
      <c r="Q39" s="184">
        <v>95</v>
      </c>
      <c r="R39" s="184">
        <v>54227500</v>
      </c>
      <c r="S39" s="184">
        <v>95</v>
      </c>
      <c r="T39" s="184">
        <v>75000000</v>
      </c>
      <c r="U39" s="184">
        <f>SUM(K39+M39+O39+Q39+S39)</f>
        <v>381</v>
      </c>
      <c r="V39" s="146">
        <f t="shared" si="4"/>
        <v>288705000</v>
      </c>
      <c r="W39" s="65"/>
      <c r="X39" s="66"/>
    </row>
    <row r="40" spans="1:24" ht="132" customHeight="1" x14ac:dyDescent="0.25">
      <c r="A40" s="78"/>
      <c r="B40" s="78"/>
      <c r="C40" s="67">
        <v>1</v>
      </c>
      <c r="D40" s="67" t="s">
        <v>49</v>
      </c>
      <c r="E40" s="67" t="s">
        <v>41</v>
      </c>
      <c r="F40" s="67" t="s">
        <v>38</v>
      </c>
      <c r="G40" s="67" t="s">
        <v>42</v>
      </c>
      <c r="H40" s="214" t="s">
        <v>109</v>
      </c>
      <c r="I40" s="215" t="s">
        <v>312</v>
      </c>
      <c r="J40" s="184" t="s">
        <v>314</v>
      </c>
      <c r="K40" s="184">
        <v>29</v>
      </c>
      <c r="L40" s="146">
        <v>1400000000</v>
      </c>
      <c r="M40" s="184">
        <v>30</v>
      </c>
      <c r="N40" s="146">
        <v>1505727500</v>
      </c>
      <c r="O40" s="184">
        <v>35</v>
      </c>
      <c r="P40" s="146">
        <v>1620710925</v>
      </c>
      <c r="Q40" s="184">
        <v>40</v>
      </c>
      <c r="R40" s="146">
        <v>1745696615</v>
      </c>
      <c r="S40" s="184">
        <v>45</v>
      </c>
      <c r="T40" s="146">
        <v>1853763803</v>
      </c>
      <c r="U40" s="184">
        <f>SUM(K40+M40+O40+Q40+S40)</f>
        <v>179</v>
      </c>
      <c r="V40" s="184">
        <f t="shared" si="4"/>
        <v>8125898843</v>
      </c>
      <c r="W40" s="65"/>
      <c r="X40" s="66"/>
    </row>
    <row r="41" spans="1:24" ht="119.25" customHeight="1" x14ac:dyDescent="0.25">
      <c r="A41" s="283"/>
      <c r="B41" s="283"/>
      <c r="C41" s="284">
        <v>1</v>
      </c>
      <c r="D41" s="284" t="s">
        <v>49</v>
      </c>
      <c r="E41" s="284" t="s">
        <v>42</v>
      </c>
      <c r="F41" s="284"/>
      <c r="G41" s="284"/>
      <c r="H41" s="285" t="s">
        <v>114</v>
      </c>
      <c r="I41" s="285" t="s">
        <v>184</v>
      </c>
      <c r="J41" s="286">
        <v>0.85</v>
      </c>
      <c r="K41" s="287">
        <v>0.6</v>
      </c>
      <c r="L41" s="288">
        <f>SUM(L42+L48)</f>
        <v>1875000000</v>
      </c>
      <c r="M41" s="287">
        <v>0.55000000000000004</v>
      </c>
      <c r="N41" s="288">
        <f>SUM(N42+N48)</f>
        <v>2075000000</v>
      </c>
      <c r="O41" s="287">
        <v>0.5</v>
      </c>
      <c r="P41" s="288">
        <f>SUM(P42+P48)</f>
        <v>2325000000</v>
      </c>
      <c r="Q41" s="287">
        <v>0.45</v>
      </c>
      <c r="R41" s="288">
        <f>SUM(R42+R48)</f>
        <v>2450000000</v>
      </c>
      <c r="S41" s="287">
        <v>0.4</v>
      </c>
      <c r="T41" s="288">
        <f>SUM(T42+T48)</f>
        <v>2675000000</v>
      </c>
      <c r="U41" s="287">
        <v>0.5</v>
      </c>
      <c r="V41" s="289">
        <f t="shared" si="4"/>
        <v>11400000000</v>
      </c>
      <c r="W41" s="285" t="s">
        <v>239</v>
      </c>
      <c r="X41" s="285" t="s">
        <v>81</v>
      </c>
    </row>
    <row r="42" spans="1:24" ht="213.75" customHeight="1" x14ac:dyDescent="0.25">
      <c r="A42" s="235"/>
      <c r="B42" s="235"/>
      <c r="C42" s="236">
        <v>1</v>
      </c>
      <c r="D42" s="236" t="s">
        <v>49</v>
      </c>
      <c r="E42" s="236" t="s">
        <v>42</v>
      </c>
      <c r="F42" s="236" t="s">
        <v>15</v>
      </c>
      <c r="G42" s="237"/>
      <c r="H42" s="238" t="s">
        <v>115</v>
      </c>
      <c r="I42" s="238" t="s">
        <v>185</v>
      </c>
      <c r="J42" s="262" t="s">
        <v>329</v>
      </c>
      <c r="K42" s="262" t="s">
        <v>330</v>
      </c>
      <c r="L42" s="239">
        <f>SUM(L43:L47)</f>
        <v>400000000</v>
      </c>
      <c r="M42" s="262" t="s">
        <v>331</v>
      </c>
      <c r="N42" s="240">
        <f>SUM(N43:N47)</f>
        <v>600000000</v>
      </c>
      <c r="O42" s="262" t="s">
        <v>332</v>
      </c>
      <c r="P42" s="239">
        <f>SUM(P43:P47)</f>
        <v>725000000</v>
      </c>
      <c r="Q42" s="262" t="s">
        <v>333</v>
      </c>
      <c r="R42" s="239">
        <f>SUM(R43:R47)</f>
        <v>775000000</v>
      </c>
      <c r="S42" s="262" t="s">
        <v>334</v>
      </c>
      <c r="T42" s="239">
        <f>SUM(T43:T47)</f>
        <v>900000000</v>
      </c>
      <c r="U42" s="262" t="s">
        <v>395</v>
      </c>
      <c r="V42" s="241">
        <f t="shared" si="4"/>
        <v>3400000000</v>
      </c>
      <c r="W42" s="242"/>
      <c r="X42" s="243"/>
    </row>
    <row r="43" spans="1:24" ht="171.75" customHeight="1" x14ac:dyDescent="0.25">
      <c r="A43" s="78"/>
      <c r="B43" s="78"/>
      <c r="C43" s="67">
        <v>1</v>
      </c>
      <c r="D43" s="67" t="s">
        <v>49</v>
      </c>
      <c r="E43" s="67" t="s">
        <v>42</v>
      </c>
      <c r="F43" s="67" t="s">
        <v>15</v>
      </c>
      <c r="G43" s="67" t="s">
        <v>14</v>
      </c>
      <c r="H43" s="214" t="s">
        <v>124</v>
      </c>
      <c r="I43" s="184" t="s">
        <v>322</v>
      </c>
      <c r="J43" s="187" t="s">
        <v>323</v>
      </c>
      <c r="K43" s="265">
        <v>186</v>
      </c>
      <c r="L43" s="146">
        <v>150000000</v>
      </c>
      <c r="M43" s="265">
        <v>186</v>
      </c>
      <c r="N43" s="146">
        <v>175000000</v>
      </c>
      <c r="O43" s="265">
        <v>186</v>
      </c>
      <c r="P43" s="146">
        <v>200000000</v>
      </c>
      <c r="Q43" s="265">
        <v>186</v>
      </c>
      <c r="R43" s="146">
        <v>225000000</v>
      </c>
      <c r="S43" s="265">
        <v>186</v>
      </c>
      <c r="T43" s="146">
        <v>250000000</v>
      </c>
      <c r="U43" s="265">
        <v>186</v>
      </c>
      <c r="V43" s="146">
        <f>SUM(L43+N43+P43+R43+T43)</f>
        <v>1000000000</v>
      </c>
      <c r="W43" s="65"/>
      <c r="X43" s="66"/>
    </row>
    <row r="44" spans="1:24" ht="144" customHeight="1" x14ac:dyDescent="0.25">
      <c r="A44" s="78"/>
      <c r="B44" s="78"/>
      <c r="C44" s="67">
        <v>1</v>
      </c>
      <c r="D44" s="67" t="s">
        <v>49</v>
      </c>
      <c r="E44" s="67" t="s">
        <v>42</v>
      </c>
      <c r="F44" s="67" t="s">
        <v>15</v>
      </c>
      <c r="G44" s="67" t="s">
        <v>40</v>
      </c>
      <c r="H44" s="214" t="s">
        <v>116</v>
      </c>
      <c r="I44" s="184" t="s">
        <v>324</v>
      </c>
      <c r="J44" s="187" t="s">
        <v>248</v>
      </c>
      <c r="K44" s="265">
        <v>33</v>
      </c>
      <c r="L44" s="146">
        <v>150000000</v>
      </c>
      <c r="M44" s="265">
        <v>33</v>
      </c>
      <c r="N44" s="146">
        <v>150000000</v>
      </c>
      <c r="O44" s="265">
        <v>35</v>
      </c>
      <c r="P44" s="146">
        <v>200000000</v>
      </c>
      <c r="Q44" s="265">
        <v>35</v>
      </c>
      <c r="R44" s="146">
        <v>200000000</v>
      </c>
      <c r="S44" s="265">
        <v>40</v>
      </c>
      <c r="T44" s="146">
        <v>250000000</v>
      </c>
      <c r="U44" s="188">
        <f>SUM(K44+M44+O44+Q44+S44)</f>
        <v>176</v>
      </c>
      <c r="V44" s="146">
        <f t="shared" si="4"/>
        <v>950000000</v>
      </c>
      <c r="W44" s="65" t="s">
        <v>382</v>
      </c>
      <c r="X44" s="66"/>
    </row>
    <row r="45" spans="1:24" ht="204" customHeight="1" x14ac:dyDescent="0.25">
      <c r="A45" s="78"/>
      <c r="B45" s="78"/>
      <c r="C45" s="67">
        <v>1</v>
      </c>
      <c r="D45" s="67" t="s">
        <v>49</v>
      </c>
      <c r="E45" s="67" t="s">
        <v>42</v>
      </c>
      <c r="F45" s="67" t="s">
        <v>15</v>
      </c>
      <c r="G45" s="67" t="s">
        <v>49</v>
      </c>
      <c r="H45" s="214" t="s">
        <v>118</v>
      </c>
      <c r="I45" s="217" t="s">
        <v>325</v>
      </c>
      <c r="J45" s="66" t="s">
        <v>149</v>
      </c>
      <c r="K45" s="208">
        <v>10</v>
      </c>
      <c r="L45" s="146">
        <v>50000000</v>
      </c>
      <c r="M45" s="146">
        <v>15</v>
      </c>
      <c r="N45" s="146">
        <v>75000000</v>
      </c>
      <c r="O45" s="146">
        <v>15</v>
      </c>
      <c r="P45" s="146">
        <v>75000000</v>
      </c>
      <c r="Q45" s="146">
        <v>20</v>
      </c>
      <c r="R45" s="146">
        <v>100000000</v>
      </c>
      <c r="S45" s="146">
        <v>20</v>
      </c>
      <c r="T45" s="146">
        <v>100000000</v>
      </c>
      <c r="U45" s="188">
        <f>SUM(K45+M45+O45+Q45+S45)</f>
        <v>80</v>
      </c>
      <c r="V45" s="146">
        <f t="shared" si="4"/>
        <v>400000000</v>
      </c>
      <c r="W45" s="65"/>
      <c r="X45" s="66"/>
    </row>
    <row r="46" spans="1:24" ht="108" customHeight="1" x14ac:dyDescent="0.25">
      <c r="A46" s="78"/>
      <c r="B46" s="78"/>
      <c r="C46" s="67">
        <v>1</v>
      </c>
      <c r="D46" s="67" t="s">
        <v>49</v>
      </c>
      <c r="E46" s="67" t="s">
        <v>42</v>
      </c>
      <c r="F46" s="67" t="s">
        <v>15</v>
      </c>
      <c r="G46" s="67" t="s">
        <v>200</v>
      </c>
      <c r="H46" s="214" t="s">
        <v>326</v>
      </c>
      <c r="I46" s="217" t="s">
        <v>327</v>
      </c>
      <c r="J46" s="66" t="s">
        <v>380</v>
      </c>
      <c r="K46" s="208">
        <v>0</v>
      </c>
      <c r="L46" s="277">
        <v>0</v>
      </c>
      <c r="M46" s="146">
        <v>50</v>
      </c>
      <c r="N46" s="146">
        <v>150000000</v>
      </c>
      <c r="O46" s="146">
        <v>60</v>
      </c>
      <c r="P46" s="146">
        <v>175000000</v>
      </c>
      <c r="Q46" s="146">
        <v>60</v>
      </c>
      <c r="R46" s="146">
        <v>175000000</v>
      </c>
      <c r="S46" s="146">
        <v>75</v>
      </c>
      <c r="T46" s="146">
        <v>200000000</v>
      </c>
      <c r="U46" s="188">
        <f>SUM(K46+M46+O46+Q46+S46)</f>
        <v>245</v>
      </c>
      <c r="V46" s="146">
        <f>SUM(L46+N46+P46+R46+T46)</f>
        <v>700000000</v>
      </c>
      <c r="W46" s="65"/>
      <c r="X46" s="66"/>
    </row>
    <row r="47" spans="1:24" ht="132.75" customHeight="1" x14ac:dyDescent="0.25">
      <c r="A47" s="78"/>
      <c r="B47" s="78"/>
      <c r="C47" s="67">
        <v>1</v>
      </c>
      <c r="D47" s="67" t="s">
        <v>49</v>
      </c>
      <c r="E47" s="67" t="s">
        <v>42</v>
      </c>
      <c r="F47" s="67" t="s">
        <v>15</v>
      </c>
      <c r="G47" s="67">
        <v>11</v>
      </c>
      <c r="H47" s="214" t="s">
        <v>119</v>
      </c>
      <c r="I47" s="217" t="s">
        <v>328</v>
      </c>
      <c r="J47" s="66" t="s">
        <v>148</v>
      </c>
      <c r="K47" s="208">
        <v>50</v>
      </c>
      <c r="L47" s="146">
        <v>50000000</v>
      </c>
      <c r="M47" s="146">
        <v>50</v>
      </c>
      <c r="N47" s="146">
        <v>50000000</v>
      </c>
      <c r="O47" s="146">
        <v>60</v>
      </c>
      <c r="P47" s="146">
        <v>75000000</v>
      </c>
      <c r="Q47" s="146">
        <v>60</v>
      </c>
      <c r="R47" s="146">
        <v>75000000</v>
      </c>
      <c r="S47" s="146">
        <v>75</v>
      </c>
      <c r="T47" s="146">
        <v>100000000</v>
      </c>
      <c r="U47" s="188">
        <f>SUM(K47+M47+O47+Q47+S47)</f>
        <v>295</v>
      </c>
      <c r="V47" s="146">
        <f>SUM(L47+N47+P47+R47+T47)</f>
        <v>350000000</v>
      </c>
      <c r="W47" s="65"/>
      <c r="X47" s="66"/>
    </row>
    <row r="48" spans="1:24" ht="198" customHeight="1" x14ac:dyDescent="0.25">
      <c r="A48" s="235"/>
      <c r="B48" s="235"/>
      <c r="C48" s="236">
        <v>1</v>
      </c>
      <c r="D48" s="236" t="s">
        <v>49</v>
      </c>
      <c r="E48" s="236" t="s">
        <v>42</v>
      </c>
      <c r="F48" s="236" t="s">
        <v>37</v>
      </c>
      <c r="G48" s="237"/>
      <c r="H48" s="238" t="s">
        <v>123</v>
      </c>
      <c r="I48" s="238" t="s">
        <v>188</v>
      </c>
      <c r="J48" s="238" t="s">
        <v>347</v>
      </c>
      <c r="K48" s="238" t="s">
        <v>348</v>
      </c>
      <c r="L48" s="244">
        <f>SUM(L49:L55)</f>
        <v>1475000000</v>
      </c>
      <c r="M48" s="238" t="s">
        <v>348</v>
      </c>
      <c r="N48" s="244">
        <f>SUM(N49:N55)</f>
        <v>1475000000</v>
      </c>
      <c r="O48" s="238" t="s">
        <v>349</v>
      </c>
      <c r="P48" s="244">
        <f>SUM(P49:P55)</f>
        <v>1600000000</v>
      </c>
      <c r="Q48" s="238" t="s">
        <v>350</v>
      </c>
      <c r="R48" s="244">
        <f>SUM(R49:R55)</f>
        <v>1675000000</v>
      </c>
      <c r="S48" s="238" t="s">
        <v>351</v>
      </c>
      <c r="T48" s="244">
        <f>SUM(T49:T55)</f>
        <v>1775000000</v>
      </c>
      <c r="U48" s="238" t="s">
        <v>352</v>
      </c>
      <c r="V48" s="240">
        <f t="shared" si="4"/>
        <v>8000000000</v>
      </c>
      <c r="W48" s="242"/>
      <c r="X48" s="243"/>
    </row>
    <row r="49" spans="1:24" ht="174.75" customHeight="1" x14ac:dyDescent="0.25">
      <c r="A49" s="78"/>
      <c r="B49" s="78"/>
      <c r="C49" s="67">
        <v>1</v>
      </c>
      <c r="D49" s="67" t="s">
        <v>49</v>
      </c>
      <c r="E49" s="67" t="s">
        <v>42</v>
      </c>
      <c r="F49" s="67" t="s">
        <v>37</v>
      </c>
      <c r="G49" s="67" t="s">
        <v>40</v>
      </c>
      <c r="H49" s="218" t="s">
        <v>124</v>
      </c>
      <c r="I49" s="215" t="s">
        <v>335</v>
      </c>
      <c r="J49" s="66" t="s">
        <v>148</v>
      </c>
      <c r="K49" s="66">
        <v>50</v>
      </c>
      <c r="L49" s="188">
        <v>450000000</v>
      </c>
      <c r="M49" s="66">
        <v>50</v>
      </c>
      <c r="N49" s="188">
        <v>450000000</v>
      </c>
      <c r="O49" s="66">
        <v>50</v>
      </c>
      <c r="P49" s="188">
        <v>475000000</v>
      </c>
      <c r="Q49" s="66">
        <v>50</v>
      </c>
      <c r="R49" s="188">
        <v>475000000</v>
      </c>
      <c r="S49" s="66">
        <v>50</v>
      </c>
      <c r="T49" s="188">
        <v>500000000</v>
      </c>
      <c r="U49" s="188">
        <f t="shared" ref="U49:U55" si="5">SUM(K49+M49+O49+Q49+S49)</f>
        <v>250</v>
      </c>
      <c r="V49" s="174">
        <f t="shared" si="4"/>
        <v>2350000000</v>
      </c>
      <c r="W49" s="65"/>
      <c r="X49" s="66"/>
    </row>
    <row r="50" spans="1:24" ht="140.25" customHeight="1" x14ac:dyDescent="0.25">
      <c r="A50" s="78"/>
      <c r="B50" s="78"/>
      <c r="C50" s="67">
        <v>1</v>
      </c>
      <c r="D50" s="67" t="s">
        <v>49</v>
      </c>
      <c r="E50" s="67" t="s">
        <v>42</v>
      </c>
      <c r="F50" s="67" t="s">
        <v>37</v>
      </c>
      <c r="G50" s="67" t="s">
        <v>42</v>
      </c>
      <c r="H50" s="218" t="s">
        <v>336</v>
      </c>
      <c r="I50" s="215" t="s">
        <v>337</v>
      </c>
      <c r="J50" s="66" t="s">
        <v>148</v>
      </c>
      <c r="K50" s="66">
        <v>50</v>
      </c>
      <c r="L50" s="188">
        <v>150000000</v>
      </c>
      <c r="M50" s="66">
        <v>50</v>
      </c>
      <c r="N50" s="188">
        <v>150000000</v>
      </c>
      <c r="O50" s="66">
        <v>50</v>
      </c>
      <c r="P50" s="188">
        <v>175000000</v>
      </c>
      <c r="Q50" s="66">
        <v>50</v>
      </c>
      <c r="R50" s="188">
        <v>175000000</v>
      </c>
      <c r="S50" s="66">
        <v>50</v>
      </c>
      <c r="T50" s="188">
        <v>200000000</v>
      </c>
      <c r="U50" s="188">
        <f t="shared" si="5"/>
        <v>250</v>
      </c>
      <c r="V50" s="174">
        <f>SUM(L50+N50+P50+R50+T50)</f>
        <v>850000000</v>
      </c>
      <c r="W50" s="65"/>
      <c r="X50" s="66"/>
    </row>
    <row r="51" spans="1:24" ht="147.75" customHeight="1" x14ac:dyDescent="0.25">
      <c r="A51" s="78"/>
      <c r="B51" s="78"/>
      <c r="C51" s="67">
        <v>1</v>
      </c>
      <c r="D51" s="67" t="s">
        <v>49</v>
      </c>
      <c r="E51" s="67" t="s">
        <v>42</v>
      </c>
      <c r="F51" s="67" t="s">
        <v>37</v>
      </c>
      <c r="G51" s="67" t="s">
        <v>48</v>
      </c>
      <c r="H51" s="218" t="s">
        <v>116</v>
      </c>
      <c r="I51" s="197" t="s">
        <v>324</v>
      </c>
      <c r="J51" s="66" t="s">
        <v>338</v>
      </c>
      <c r="K51" s="66">
        <v>30</v>
      </c>
      <c r="L51" s="188">
        <v>150000000</v>
      </c>
      <c r="M51" s="66">
        <v>30</v>
      </c>
      <c r="N51" s="188">
        <v>150000000</v>
      </c>
      <c r="O51" s="66">
        <v>40</v>
      </c>
      <c r="P51" s="188">
        <v>175000000</v>
      </c>
      <c r="Q51" s="66">
        <v>40</v>
      </c>
      <c r="R51" s="188">
        <v>175000000</v>
      </c>
      <c r="S51" s="66">
        <v>50</v>
      </c>
      <c r="T51" s="188">
        <v>200000000</v>
      </c>
      <c r="U51" s="188">
        <f t="shared" si="5"/>
        <v>190</v>
      </c>
      <c r="V51" s="174">
        <f>SUM(L51+N51+P51+R51+T51)</f>
        <v>850000000</v>
      </c>
      <c r="W51" s="65"/>
      <c r="X51" s="66"/>
    </row>
    <row r="52" spans="1:24" ht="159.75" customHeight="1" x14ac:dyDescent="0.25">
      <c r="A52" s="78"/>
      <c r="B52" s="78"/>
      <c r="C52" s="266">
        <v>1</v>
      </c>
      <c r="D52" s="266" t="s">
        <v>49</v>
      </c>
      <c r="E52" s="266" t="s">
        <v>42</v>
      </c>
      <c r="F52" s="266" t="s">
        <v>37</v>
      </c>
      <c r="G52" s="266" t="s">
        <v>49</v>
      </c>
      <c r="H52" s="267" t="s">
        <v>339</v>
      </c>
      <c r="I52" s="219" t="s">
        <v>340</v>
      </c>
      <c r="J52" s="268" t="s">
        <v>148</v>
      </c>
      <c r="K52" s="268">
        <v>50</v>
      </c>
      <c r="L52" s="269">
        <v>50000000</v>
      </c>
      <c r="M52" s="268">
        <v>50</v>
      </c>
      <c r="N52" s="269">
        <v>50000000</v>
      </c>
      <c r="O52" s="268">
        <v>50</v>
      </c>
      <c r="P52" s="269">
        <v>75000000</v>
      </c>
      <c r="Q52" s="268">
        <v>50</v>
      </c>
      <c r="R52" s="269">
        <v>75000000</v>
      </c>
      <c r="S52" s="268">
        <v>50</v>
      </c>
      <c r="T52" s="269">
        <v>75000000</v>
      </c>
      <c r="U52" s="269">
        <f t="shared" si="5"/>
        <v>250</v>
      </c>
      <c r="V52" s="270">
        <f>SUM(L52+N52+P52+R52+T52)</f>
        <v>325000000</v>
      </c>
      <c r="W52" s="271"/>
      <c r="X52" s="268"/>
    </row>
    <row r="53" spans="1:24" ht="117" customHeight="1" x14ac:dyDescent="0.25">
      <c r="A53" s="78"/>
      <c r="B53" s="78"/>
      <c r="C53" s="67">
        <v>1</v>
      </c>
      <c r="D53" s="67" t="s">
        <v>49</v>
      </c>
      <c r="E53" s="67" t="s">
        <v>42</v>
      </c>
      <c r="F53" s="67" t="s">
        <v>37</v>
      </c>
      <c r="G53" s="67" t="s">
        <v>39</v>
      </c>
      <c r="H53" s="218" t="s">
        <v>341</v>
      </c>
      <c r="I53" s="197" t="s">
        <v>342</v>
      </c>
      <c r="J53" s="66" t="s">
        <v>148</v>
      </c>
      <c r="K53" s="66">
        <v>50</v>
      </c>
      <c r="L53" s="188">
        <v>425000000</v>
      </c>
      <c r="M53" s="66">
        <v>50</v>
      </c>
      <c r="N53" s="188">
        <v>425000000</v>
      </c>
      <c r="O53" s="66">
        <v>50</v>
      </c>
      <c r="P53" s="188">
        <v>450000000</v>
      </c>
      <c r="Q53" s="66">
        <v>50</v>
      </c>
      <c r="R53" s="188">
        <v>450000000</v>
      </c>
      <c r="S53" s="66">
        <v>50</v>
      </c>
      <c r="T53" s="188">
        <v>475000000</v>
      </c>
      <c r="U53" s="188">
        <f t="shared" si="5"/>
        <v>250</v>
      </c>
      <c r="V53" s="174">
        <f>SUM(L53+N53+P53+R53+T53)</f>
        <v>2225000000</v>
      </c>
      <c r="W53" s="65"/>
      <c r="X53" s="66"/>
    </row>
    <row r="54" spans="1:24" ht="215.25" customHeight="1" x14ac:dyDescent="0.25">
      <c r="A54" s="78"/>
      <c r="B54" s="78"/>
      <c r="C54" s="67">
        <v>1</v>
      </c>
      <c r="D54" s="67" t="s">
        <v>49</v>
      </c>
      <c r="E54" s="67" t="s">
        <v>42</v>
      </c>
      <c r="F54" s="67" t="s">
        <v>37</v>
      </c>
      <c r="G54" s="67" t="s">
        <v>57</v>
      </c>
      <c r="H54" s="218" t="s">
        <v>125</v>
      </c>
      <c r="I54" s="65" t="s">
        <v>343</v>
      </c>
      <c r="J54" s="66" t="s">
        <v>344</v>
      </c>
      <c r="K54" s="65">
        <v>150</v>
      </c>
      <c r="L54" s="188">
        <v>150000000</v>
      </c>
      <c r="M54" s="65">
        <v>150</v>
      </c>
      <c r="N54" s="188">
        <v>150000000</v>
      </c>
      <c r="O54" s="65">
        <v>150</v>
      </c>
      <c r="P54" s="188">
        <v>150000000</v>
      </c>
      <c r="Q54" s="65">
        <v>175</v>
      </c>
      <c r="R54" s="188">
        <v>175000000</v>
      </c>
      <c r="S54" s="65">
        <v>175</v>
      </c>
      <c r="T54" s="188">
        <v>175000000</v>
      </c>
      <c r="U54" s="188">
        <f t="shared" si="5"/>
        <v>800</v>
      </c>
      <c r="V54" s="174">
        <f t="shared" si="4"/>
        <v>800000000</v>
      </c>
      <c r="W54" s="65"/>
      <c r="X54" s="66"/>
    </row>
    <row r="55" spans="1:24" ht="157.5" customHeight="1" x14ac:dyDescent="0.25">
      <c r="A55" s="78"/>
      <c r="B55" s="78"/>
      <c r="C55" s="67">
        <v>1</v>
      </c>
      <c r="D55" s="67" t="s">
        <v>49</v>
      </c>
      <c r="E55" s="67" t="s">
        <v>42</v>
      </c>
      <c r="F55" s="67" t="s">
        <v>37</v>
      </c>
      <c r="G55" s="67">
        <v>14</v>
      </c>
      <c r="H55" s="218" t="s">
        <v>126</v>
      </c>
      <c r="I55" s="220" t="s">
        <v>345</v>
      </c>
      <c r="J55" s="65" t="s">
        <v>346</v>
      </c>
      <c r="K55" s="65">
        <v>2</v>
      </c>
      <c r="L55" s="188">
        <v>100000000</v>
      </c>
      <c r="M55" s="65">
        <v>2</v>
      </c>
      <c r="N55" s="188">
        <v>100000000</v>
      </c>
      <c r="O55" s="65">
        <v>2</v>
      </c>
      <c r="P55" s="188">
        <v>100000000</v>
      </c>
      <c r="Q55" s="65">
        <v>3</v>
      </c>
      <c r="R55" s="188">
        <v>150000000</v>
      </c>
      <c r="S55" s="65">
        <v>3</v>
      </c>
      <c r="T55" s="188">
        <v>150000000</v>
      </c>
      <c r="U55" s="188">
        <f t="shared" si="5"/>
        <v>12</v>
      </c>
      <c r="V55" s="174">
        <f t="shared" si="4"/>
        <v>600000000</v>
      </c>
      <c r="W55" s="65"/>
      <c r="X55" s="66"/>
    </row>
    <row r="56" spans="1:24" ht="132.75" customHeight="1" x14ac:dyDescent="0.25">
      <c r="A56" s="294"/>
      <c r="B56" s="294"/>
      <c r="C56" s="295">
        <v>1</v>
      </c>
      <c r="D56" s="295" t="s">
        <v>49</v>
      </c>
      <c r="E56" s="295" t="s">
        <v>48</v>
      </c>
      <c r="F56" s="296"/>
      <c r="G56" s="296"/>
      <c r="H56" s="297" t="s">
        <v>130</v>
      </c>
      <c r="I56" s="297" t="s">
        <v>179</v>
      </c>
      <c r="J56" s="298">
        <v>0.85</v>
      </c>
      <c r="K56" s="299">
        <v>0.6</v>
      </c>
      <c r="L56" s="300">
        <f>SUM(L57)</f>
        <v>12260924268</v>
      </c>
      <c r="M56" s="299">
        <v>0.6</v>
      </c>
      <c r="N56" s="300">
        <f>SUM(N57)</f>
        <v>12324124268</v>
      </c>
      <c r="O56" s="299">
        <v>0.55000000000000004</v>
      </c>
      <c r="P56" s="300">
        <f>SUM(P57)</f>
        <v>12424124268</v>
      </c>
      <c r="Q56" s="299">
        <v>0.55000000000000004</v>
      </c>
      <c r="R56" s="300">
        <f>SUM(R57)</f>
        <v>12474124268</v>
      </c>
      <c r="S56" s="299">
        <v>0.5</v>
      </c>
      <c r="T56" s="300">
        <f>SUM(T57)</f>
        <v>12574124268</v>
      </c>
      <c r="U56" s="299">
        <v>0.4</v>
      </c>
      <c r="V56" s="301">
        <f t="shared" si="4"/>
        <v>62057421340</v>
      </c>
      <c r="W56" s="297" t="s">
        <v>262</v>
      </c>
      <c r="X56" s="297" t="s">
        <v>81</v>
      </c>
    </row>
    <row r="57" spans="1:24" ht="135.75" customHeight="1" x14ac:dyDescent="0.25">
      <c r="A57" s="189"/>
      <c r="B57" s="189"/>
      <c r="C57" s="190">
        <v>1</v>
      </c>
      <c r="D57" s="190" t="s">
        <v>49</v>
      </c>
      <c r="E57" s="190" t="s">
        <v>48</v>
      </c>
      <c r="F57" s="190" t="s">
        <v>37</v>
      </c>
      <c r="G57" s="191"/>
      <c r="H57" s="192" t="s">
        <v>131</v>
      </c>
      <c r="I57" s="192" t="s">
        <v>180</v>
      </c>
      <c r="J57" s="229" t="s">
        <v>363</v>
      </c>
      <c r="K57" s="229" t="s">
        <v>364</v>
      </c>
      <c r="L57" s="194">
        <f>SUM(L58:L61)</f>
        <v>12260924268</v>
      </c>
      <c r="M57" s="229" t="s">
        <v>364</v>
      </c>
      <c r="N57" s="194">
        <f>SUM(N58:N61)</f>
        <v>12324124268</v>
      </c>
      <c r="O57" s="229" t="s">
        <v>364</v>
      </c>
      <c r="P57" s="194">
        <f>SUM(P58:P61)</f>
        <v>12424124268</v>
      </c>
      <c r="Q57" s="229" t="s">
        <v>364</v>
      </c>
      <c r="R57" s="194">
        <f>SUM(R58:R61)</f>
        <v>12474124268</v>
      </c>
      <c r="S57" s="229" t="s">
        <v>364</v>
      </c>
      <c r="T57" s="194">
        <f>SUM(T58:T61)</f>
        <v>12574124268</v>
      </c>
      <c r="U57" s="229" t="s">
        <v>394</v>
      </c>
      <c r="V57" s="328">
        <f t="shared" si="4"/>
        <v>62057421340</v>
      </c>
      <c r="W57" s="192" t="s">
        <v>262</v>
      </c>
      <c r="X57" s="192" t="s">
        <v>81</v>
      </c>
    </row>
    <row r="58" spans="1:24" ht="90.75" customHeight="1" x14ac:dyDescent="0.25">
      <c r="A58" s="78"/>
      <c r="B58" s="78"/>
      <c r="C58" s="67">
        <v>1</v>
      </c>
      <c r="D58" s="67" t="s">
        <v>49</v>
      </c>
      <c r="E58" s="67" t="s">
        <v>48</v>
      </c>
      <c r="F58" s="67" t="s">
        <v>37</v>
      </c>
      <c r="G58" s="67" t="s">
        <v>14</v>
      </c>
      <c r="H58" s="218" t="s">
        <v>132</v>
      </c>
      <c r="I58" s="197" t="s">
        <v>353</v>
      </c>
      <c r="J58" s="197" t="s">
        <v>354</v>
      </c>
      <c r="K58" s="272">
        <v>29309</v>
      </c>
      <c r="L58" s="188">
        <v>350000000</v>
      </c>
      <c r="M58" s="272">
        <v>29309</v>
      </c>
      <c r="N58" s="188">
        <v>350000000</v>
      </c>
      <c r="O58" s="272">
        <v>29309</v>
      </c>
      <c r="P58" s="188">
        <v>350000000</v>
      </c>
      <c r="Q58" s="272">
        <v>29309</v>
      </c>
      <c r="R58" s="188">
        <v>375000000</v>
      </c>
      <c r="S58" s="272">
        <v>29309</v>
      </c>
      <c r="T58" s="188">
        <v>375000000</v>
      </c>
      <c r="U58" s="272">
        <v>29309</v>
      </c>
      <c r="V58" s="207">
        <f t="shared" si="4"/>
        <v>1800000000</v>
      </c>
      <c r="W58" s="65"/>
      <c r="X58" s="65"/>
    </row>
    <row r="59" spans="1:24" ht="99.75" customHeight="1" x14ac:dyDescent="0.25">
      <c r="A59" s="78"/>
      <c r="B59" s="78"/>
      <c r="C59" s="67">
        <v>1</v>
      </c>
      <c r="D59" s="67" t="s">
        <v>49</v>
      </c>
      <c r="E59" s="67" t="s">
        <v>48</v>
      </c>
      <c r="F59" s="67" t="s">
        <v>37</v>
      </c>
      <c r="G59" s="67" t="s">
        <v>41</v>
      </c>
      <c r="H59" s="218" t="s">
        <v>131</v>
      </c>
      <c r="I59" s="184" t="s">
        <v>355</v>
      </c>
      <c r="J59" s="65" t="s">
        <v>356</v>
      </c>
      <c r="K59" s="272">
        <v>324480</v>
      </c>
      <c r="L59" s="188">
        <v>350000000</v>
      </c>
      <c r="M59" s="272">
        <v>324480</v>
      </c>
      <c r="N59" s="188">
        <v>350000000</v>
      </c>
      <c r="O59" s="272">
        <v>324480</v>
      </c>
      <c r="P59" s="188">
        <v>350000000</v>
      </c>
      <c r="Q59" s="272">
        <v>324480</v>
      </c>
      <c r="R59" s="188">
        <v>375000000</v>
      </c>
      <c r="S59" s="272">
        <v>324480</v>
      </c>
      <c r="T59" s="188">
        <v>375000000</v>
      </c>
      <c r="U59" s="272">
        <v>324480</v>
      </c>
      <c r="V59" s="207">
        <f t="shared" si="4"/>
        <v>1800000000</v>
      </c>
      <c r="W59" s="65"/>
      <c r="X59" s="65"/>
    </row>
    <row r="60" spans="1:24" ht="159" customHeight="1" x14ac:dyDescent="0.25">
      <c r="A60" s="78"/>
      <c r="B60" s="78"/>
      <c r="C60" s="67">
        <v>1</v>
      </c>
      <c r="D60" s="67" t="s">
        <v>49</v>
      </c>
      <c r="E60" s="67" t="s">
        <v>48</v>
      </c>
      <c r="F60" s="67" t="s">
        <v>37</v>
      </c>
      <c r="G60" s="67" t="s">
        <v>40</v>
      </c>
      <c r="H60" s="218" t="s">
        <v>282</v>
      </c>
      <c r="I60" s="184" t="s">
        <v>357</v>
      </c>
      <c r="J60" s="197" t="s">
        <v>358</v>
      </c>
      <c r="K60" s="272">
        <v>78930</v>
      </c>
      <c r="L60" s="188">
        <v>11224124268</v>
      </c>
      <c r="M60" s="272">
        <v>78930</v>
      </c>
      <c r="N60" s="188">
        <v>11224124268</v>
      </c>
      <c r="O60" s="272">
        <v>78930</v>
      </c>
      <c r="P60" s="188">
        <v>11224124268</v>
      </c>
      <c r="Q60" s="272">
        <v>78930</v>
      </c>
      <c r="R60" s="188">
        <v>11224124268</v>
      </c>
      <c r="S60" s="272">
        <v>78930</v>
      </c>
      <c r="T60" s="188">
        <v>11224124268</v>
      </c>
      <c r="U60" s="272">
        <v>78930</v>
      </c>
      <c r="V60" s="207">
        <f>SUM(L60+N60+P60+R60+T60)</f>
        <v>56120621340</v>
      </c>
      <c r="W60" s="65" t="s">
        <v>383</v>
      </c>
      <c r="X60" s="65"/>
    </row>
    <row r="61" spans="1:24" ht="149.25" customHeight="1" x14ac:dyDescent="0.25">
      <c r="A61" s="78"/>
      <c r="B61" s="78"/>
      <c r="C61" s="67">
        <v>1</v>
      </c>
      <c r="D61" s="67" t="s">
        <v>49</v>
      </c>
      <c r="E61" s="67" t="s">
        <v>48</v>
      </c>
      <c r="F61" s="67" t="s">
        <v>37</v>
      </c>
      <c r="G61" s="67" t="s">
        <v>42</v>
      </c>
      <c r="H61" s="218" t="s">
        <v>359</v>
      </c>
      <c r="I61" s="184" t="s">
        <v>360</v>
      </c>
      <c r="J61" s="197" t="s">
        <v>361</v>
      </c>
      <c r="K61" s="272">
        <v>34163</v>
      </c>
      <c r="L61" s="188">
        <v>336800000</v>
      </c>
      <c r="M61" s="272">
        <v>34163</v>
      </c>
      <c r="N61" s="188">
        <v>400000000</v>
      </c>
      <c r="O61" s="272">
        <v>34163</v>
      </c>
      <c r="P61" s="188">
        <v>500000000</v>
      </c>
      <c r="Q61" s="272">
        <v>34163</v>
      </c>
      <c r="R61" s="188">
        <v>500000000</v>
      </c>
      <c r="S61" s="272">
        <v>34163</v>
      </c>
      <c r="T61" s="188">
        <v>600000000</v>
      </c>
      <c r="U61" s="272">
        <v>34163</v>
      </c>
      <c r="V61" s="207">
        <f t="shared" si="4"/>
        <v>2336800000</v>
      </c>
      <c r="W61" s="65"/>
      <c r="X61" s="65"/>
    </row>
    <row r="62" spans="1:24" ht="117.75" customHeight="1" x14ac:dyDescent="0.25">
      <c r="A62" s="281"/>
      <c r="B62" s="281"/>
      <c r="C62" s="199">
        <v>1</v>
      </c>
      <c r="D62" s="199" t="s">
        <v>49</v>
      </c>
      <c r="E62" s="199" t="s">
        <v>49</v>
      </c>
      <c r="F62" s="303"/>
      <c r="G62" s="303"/>
      <c r="H62" s="231" t="s">
        <v>137</v>
      </c>
      <c r="I62" s="231" t="s">
        <v>138</v>
      </c>
      <c r="J62" s="304">
        <v>0.85</v>
      </c>
      <c r="K62" s="282">
        <v>0.6</v>
      </c>
      <c r="L62" s="201">
        <f>SUM(L63+L66)</f>
        <v>325000000</v>
      </c>
      <c r="M62" s="282">
        <v>0.6</v>
      </c>
      <c r="N62" s="201">
        <f>SUM(N63+N66)</f>
        <v>325000000</v>
      </c>
      <c r="O62" s="282">
        <v>0.5</v>
      </c>
      <c r="P62" s="201">
        <f>SUM(P63+P66)</f>
        <v>400000000</v>
      </c>
      <c r="Q62" s="282">
        <v>0.5</v>
      </c>
      <c r="R62" s="201">
        <f>SUM(R63+R66)</f>
        <v>400000000</v>
      </c>
      <c r="S62" s="282">
        <v>0.4</v>
      </c>
      <c r="T62" s="201">
        <f>SUM(T63+T66)</f>
        <v>475000000</v>
      </c>
      <c r="U62" s="282">
        <v>0.4</v>
      </c>
      <c r="V62" s="206">
        <f t="shared" si="4"/>
        <v>1925000000</v>
      </c>
      <c r="W62" s="231" t="s">
        <v>136</v>
      </c>
      <c r="X62" s="231" t="s">
        <v>81</v>
      </c>
    </row>
    <row r="63" spans="1:24" ht="123.75" customHeight="1" x14ac:dyDescent="0.25">
      <c r="A63" s="305"/>
      <c r="B63" s="305"/>
      <c r="C63" s="284">
        <v>1</v>
      </c>
      <c r="D63" s="284" t="s">
        <v>49</v>
      </c>
      <c r="E63" s="284" t="s">
        <v>49</v>
      </c>
      <c r="F63" s="306" t="s">
        <v>15</v>
      </c>
      <c r="G63" s="306"/>
      <c r="H63" s="307" t="s">
        <v>139</v>
      </c>
      <c r="I63" s="307" t="s">
        <v>181</v>
      </c>
      <c r="J63" s="308" t="s">
        <v>368</v>
      </c>
      <c r="K63" s="308" t="s">
        <v>368</v>
      </c>
      <c r="L63" s="309">
        <f>SUM(L64:L65)</f>
        <v>200000000</v>
      </c>
      <c r="M63" s="308" t="s">
        <v>368</v>
      </c>
      <c r="N63" s="309">
        <f>SUM(N64:N65)</f>
        <v>200000000</v>
      </c>
      <c r="O63" s="308" t="s">
        <v>368</v>
      </c>
      <c r="P63" s="309">
        <f>SUM(P64:P65)</f>
        <v>250000000</v>
      </c>
      <c r="Q63" s="308" t="s">
        <v>368</v>
      </c>
      <c r="R63" s="309">
        <f>SUM(R64:R65)</f>
        <v>250000000</v>
      </c>
      <c r="S63" s="308" t="s">
        <v>368</v>
      </c>
      <c r="T63" s="309">
        <f>SUM(T64:T65)</f>
        <v>300000000</v>
      </c>
      <c r="U63" s="308" t="s">
        <v>369</v>
      </c>
      <c r="V63" s="289">
        <f>SUM(L63+N63+P63+R63+T63)</f>
        <v>1200000000</v>
      </c>
      <c r="W63" s="285" t="s">
        <v>136</v>
      </c>
      <c r="X63" s="285" t="s">
        <v>81</v>
      </c>
    </row>
    <row r="64" spans="1:24" ht="147" customHeight="1" x14ac:dyDescent="0.25">
      <c r="A64" s="204"/>
      <c r="B64" s="204"/>
      <c r="C64" s="67">
        <v>1</v>
      </c>
      <c r="D64" s="67" t="s">
        <v>49</v>
      </c>
      <c r="E64" s="67" t="s">
        <v>49</v>
      </c>
      <c r="F64" s="205" t="s">
        <v>15</v>
      </c>
      <c r="G64" s="205" t="s">
        <v>14</v>
      </c>
      <c r="H64" s="218" t="s">
        <v>140</v>
      </c>
      <c r="I64" s="215" t="s">
        <v>362</v>
      </c>
      <c r="J64" s="112" t="s">
        <v>365</v>
      </c>
      <c r="K64" s="188">
        <v>371</v>
      </c>
      <c r="L64" s="188">
        <v>125000000</v>
      </c>
      <c r="M64" s="188">
        <v>371</v>
      </c>
      <c r="N64" s="188">
        <v>125000000</v>
      </c>
      <c r="O64" s="188">
        <v>371</v>
      </c>
      <c r="P64" s="188">
        <v>150000000</v>
      </c>
      <c r="Q64" s="188">
        <v>371</v>
      </c>
      <c r="R64" s="188">
        <v>150000000</v>
      </c>
      <c r="S64" s="188">
        <v>371</v>
      </c>
      <c r="T64" s="188">
        <v>175000000</v>
      </c>
      <c r="U64" s="188">
        <f>SUM(K64+M64+O64+Q64+S64)</f>
        <v>1855</v>
      </c>
      <c r="V64" s="146">
        <f t="shared" si="4"/>
        <v>725000000</v>
      </c>
      <c r="W64" s="65"/>
      <c r="X64" s="112"/>
    </row>
    <row r="65" spans="1:24" ht="76.5" customHeight="1" x14ac:dyDescent="0.25">
      <c r="A65" s="204"/>
      <c r="B65" s="204"/>
      <c r="C65" s="67">
        <v>1</v>
      </c>
      <c r="D65" s="67" t="s">
        <v>49</v>
      </c>
      <c r="E65" s="67" t="s">
        <v>49</v>
      </c>
      <c r="F65" s="205" t="s">
        <v>15</v>
      </c>
      <c r="G65" s="205" t="s">
        <v>40</v>
      </c>
      <c r="H65" s="218" t="s">
        <v>141</v>
      </c>
      <c r="I65" s="215" t="s">
        <v>366</v>
      </c>
      <c r="J65" s="112" t="s">
        <v>367</v>
      </c>
      <c r="K65" s="112">
        <v>10</v>
      </c>
      <c r="L65" s="188">
        <v>75000000</v>
      </c>
      <c r="M65" s="112">
        <v>10</v>
      </c>
      <c r="N65" s="188">
        <v>75000000</v>
      </c>
      <c r="O65" s="112">
        <v>10</v>
      </c>
      <c r="P65" s="188">
        <v>100000000</v>
      </c>
      <c r="Q65" s="112">
        <v>10</v>
      </c>
      <c r="R65" s="188">
        <v>100000000</v>
      </c>
      <c r="S65" s="112">
        <v>10</v>
      </c>
      <c r="T65" s="188">
        <v>125000000</v>
      </c>
      <c r="U65" s="188">
        <f>SUM(K65+M65+O65+Q65+S65)</f>
        <v>50</v>
      </c>
      <c r="V65" s="146">
        <f t="shared" si="4"/>
        <v>475000000</v>
      </c>
      <c r="W65" s="65"/>
      <c r="X65" s="112"/>
    </row>
    <row r="66" spans="1:24" ht="144" customHeight="1" x14ac:dyDescent="0.25">
      <c r="A66" s="305"/>
      <c r="B66" s="305"/>
      <c r="C66" s="284">
        <v>1</v>
      </c>
      <c r="D66" s="284" t="s">
        <v>49</v>
      </c>
      <c r="E66" s="284" t="s">
        <v>49</v>
      </c>
      <c r="F66" s="306" t="s">
        <v>37</v>
      </c>
      <c r="G66" s="306"/>
      <c r="H66" s="307" t="s">
        <v>142</v>
      </c>
      <c r="I66" s="307" t="s">
        <v>144</v>
      </c>
      <c r="J66" s="310" t="s">
        <v>148</v>
      </c>
      <c r="K66" s="310">
        <v>50</v>
      </c>
      <c r="L66" s="309">
        <f>SUM(L67)</f>
        <v>125000000</v>
      </c>
      <c r="M66" s="310">
        <v>50</v>
      </c>
      <c r="N66" s="309">
        <f>SUM(N67)</f>
        <v>125000000</v>
      </c>
      <c r="O66" s="310">
        <v>50</v>
      </c>
      <c r="P66" s="309">
        <f>SUM(P67)</f>
        <v>150000000</v>
      </c>
      <c r="Q66" s="310">
        <v>50</v>
      </c>
      <c r="R66" s="309">
        <f>SUM(R67)</f>
        <v>150000000</v>
      </c>
      <c r="S66" s="310">
        <v>50</v>
      </c>
      <c r="T66" s="309">
        <f>SUM(T67)</f>
        <v>175000000</v>
      </c>
      <c r="U66" s="310">
        <v>50</v>
      </c>
      <c r="V66" s="289">
        <f t="shared" si="4"/>
        <v>725000000</v>
      </c>
      <c r="W66" s="285" t="s">
        <v>136</v>
      </c>
      <c r="X66" s="285" t="s">
        <v>81</v>
      </c>
    </row>
    <row r="67" spans="1:24" ht="119.25" customHeight="1" x14ac:dyDescent="0.25">
      <c r="A67" s="204"/>
      <c r="B67" s="204"/>
      <c r="C67" s="67">
        <v>1</v>
      </c>
      <c r="D67" s="67" t="s">
        <v>49</v>
      </c>
      <c r="E67" s="67" t="s">
        <v>49</v>
      </c>
      <c r="F67" s="205" t="s">
        <v>37</v>
      </c>
      <c r="G67" s="205" t="s">
        <v>41</v>
      </c>
      <c r="H67" s="218" t="s">
        <v>143</v>
      </c>
      <c r="I67" s="215" t="s">
        <v>370</v>
      </c>
      <c r="J67" s="112" t="s">
        <v>148</v>
      </c>
      <c r="K67" s="112">
        <v>50</v>
      </c>
      <c r="L67" s="188">
        <v>125000000</v>
      </c>
      <c r="M67" s="188">
        <v>50</v>
      </c>
      <c r="N67" s="188">
        <v>125000000</v>
      </c>
      <c r="O67" s="188">
        <v>50</v>
      </c>
      <c r="P67" s="188">
        <v>150000000</v>
      </c>
      <c r="Q67" s="188">
        <v>50</v>
      </c>
      <c r="R67" s="188">
        <v>150000000</v>
      </c>
      <c r="S67" s="188">
        <v>50</v>
      </c>
      <c r="T67" s="188">
        <v>175000000</v>
      </c>
      <c r="U67" s="188">
        <f>SUM(K67+M67+O67+Q67+S67)</f>
        <v>250</v>
      </c>
      <c r="V67" s="146">
        <f t="shared" si="4"/>
        <v>725000000</v>
      </c>
      <c r="W67" s="65" t="s">
        <v>136</v>
      </c>
      <c r="X67" s="112"/>
    </row>
    <row r="68" spans="1:24" ht="119.25" customHeight="1" x14ac:dyDescent="0.25">
      <c r="A68" s="302"/>
      <c r="B68" s="302"/>
      <c r="C68" s="273">
        <v>1</v>
      </c>
      <c r="D68" s="273" t="s">
        <v>49</v>
      </c>
      <c r="E68" s="273" t="s">
        <v>39</v>
      </c>
      <c r="F68" s="70"/>
      <c r="G68" s="70"/>
      <c r="H68" s="276" t="s">
        <v>371</v>
      </c>
      <c r="I68" s="276" t="s">
        <v>372</v>
      </c>
      <c r="J68" s="311" t="s">
        <v>231</v>
      </c>
      <c r="K68" s="312" t="s">
        <v>231</v>
      </c>
      <c r="L68" s="274">
        <f>SUM(L69)</f>
        <v>0</v>
      </c>
      <c r="M68" s="312">
        <v>0.8</v>
      </c>
      <c r="N68" s="274">
        <f>SUM(N69)</f>
        <v>15000000</v>
      </c>
      <c r="O68" s="312">
        <v>0.8</v>
      </c>
      <c r="P68" s="274">
        <f>SUM(P69)</f>
        <v>30000000</v>
      </c>
      <c r="Q68" s="312">
        <v>0.8</v>
      </c>
      <c r="R68" s="274">
        <f>SUM(R69)</f>
        <v>30000000</v>
      </c>
      <c r="S68" s="312">
        <v>0.8</v>
      </c>
      <c r="T68" s="274">
        <f>SUM(T69)</f>
        <v>35000000</v>
      </c>
      <c r="U68" s="312">
        <v>0.5</v>
      </c>
      <c r="V68" s="275">
        <f>SUM(L68+N68+P68+R68+T68)</f>
        <v>110000000</v>
      </c>
      <c r="W68" s="276" t="s">
        <v>244</v>
      </c>
      <c r="X68" s="276" t="s">
        <v>81</v>
      </c>
    </row>
    <row r="69" spans="1:24" ht="131.25" customHeight="1" x14ac:dyDescent="0.25">
      <c r="A69" s="313"/>
      <c r="B69" s="313"/>
      <c r="C69" s="290">
        <v>1</v>
      </c>
      <c r="D69" s="290" t="s">
        <v>49</v>
      </c>
      <c r="E69" s="290" t="s">
        <v>39</v>
      </c>
      <c r="F69" s="314" t="s">
        <v>15</v>
      </c>
      <c r="G69" s="314"/>
      <c r="H69" s="315" t="s">
        <v>373</v>
      </c>
      <c r="I69" s="315" t="s">
        <v>374</v>
      </c>
      <c r="J69" s="316" t="s">
        <v>375</v>
      </c>
      <c r="K69" s="316">
        <v>0</v>
      </c>
      <c r="L69" s="292">
        <f>SUM(L70:L70)</f>
        <v>0</v>
      </c>
      <c r="M69" s="316">
        <v>6</v>
      </c>
      <c r="N69" s="292">
        <f>SUM(N70:N70)</f>
        <v>15000000</v>
      </c>
      <c r="O69" s="316">
        <v>6</v>
      </c>
      <c r="P69" s="292">
        <f>SUM(P70:P70)</f>
        <v>30000000</v>
      </c>
      <c r="Q69" s="316">
        <v>6</v>
      </c>
      <c r="R69" s="292">
        <f>SUM(R70:R70)</f>
        <v>30000000</v>
      </c>
      <c r="S69" s="316">
        <v>6</v>
      </c>
      <c r="T69" s="292">
        <f>SUM(T70:T70)</f>
        <v>35000000</v>
      </c>
      <c r="U69" s="316">
        <v>6</v>
      </c>
      <c r="V69" s="293">
        <f>SUM(L69+N69+P69+R69+T69)</f>
        <v>110000000</v>
      </c>
      <c r="W69" s="317" t="s">
        <v>263</v>
      </c>
      <c r="X69" s="291"/>
    </row>
    <row r="70" spans="1:24" ht="119.25" customHeight="1" x14ac:dyDescent="0.25">
      <c r="A70" s="204"/>
      <c r="B70" s="204"/>
      <c r="C70" s="67">
        <v>1</v>
      </c>
      <c r="D70" s="67" t="s">
        <v>49</v>
      </c>
      <c r="E70" s="67" t="s">
        <v>39</v>
      </c>
      <c r="F70" s="205" t="s">
        <v>15</v>
      </c>
      <c r="G70" s="205" t="s">
        <v>14</v>
      </c>
      <c r="H70" s="218" t="s">
        <v>376</v>
      </c>
      <c r="I70" s="215" t="s">
        <v>377</v>
      </c>
      <c r="J70" s="112" t="s">
        <v>375</v>
      </c>
      <c r="K70" s="112">
        <v>0</v>
      </c>
      <c r="L70" s="188">
        <v>0</v>
      </c>
      <c r="M70" s="188">
        <v>6</v>
      </c>
      <c r="N70" s="188">
        <v>15000000</v>
      </c>
      <c r="O70" s="188">
        <v>6</v>
      </c>
      <c r="P70" s="188">
        <v>30000000</v>
      </c>
      <c r="Q70" s="188">
        <v>6</v>
      </c>
      <c r="R70" s="188">
        <v>30000000</v>
      </c>
      <c r="S70" s="188">
        <v>6</v>
      </c>
      <c r="T70" s="188">
        <v>35000000</v>
      </c>
      <c r="U70" s="188">
        <v>6</v>
      </c>
      <c r="V70" s="146">
        <f>SUM(L70+N70+P70+R70+T70)</f>
        <v>110000000</v>
      </c>
      <c r="W70" s="65" t="s">
        <v>263</v>
      </c>
      <c r="X70" s="112"/>
    </row>
    <row r="71" spans="1:24" ht="32.25" customHeight="1" x14ac:dyDescent="0.25">
      <c r="A71" s="352" t="s">
        <v>385</v>
      </c>
      <c r="B71" s="353"/>
      <c r="C71" s="353"/>
      <c r="D71" s="353"/>
      <c r="E71" s="353"/>
      <c r="F71" s="353"/>
      <c r="G71" s="353"/>
      <c r="H71" s="353"/>
      <c r="I71" s="354"/>
      <c r="J71" s="7"/>
      <c r="K71" s="9"/>
      <c r="L71" s="9">
        <f>SUM(L10+L35+L41+L56+L62+L68)</f>
        <v>25528425788</v>
      </c>
      <c r="M71" s="9"/>
      <c r="N71" s="9">
        <f>SUM(N10+N35+N41+N56+N62+N68)</f>
        <v>26704803288</v>
      </c>
      <c r="O71" s="9"/>
      <c r="P71" s="9">
        <f>SUM(P10+P35+P41+P56+P62+P68)</f>
        <v>28030816819</v>
      </c>
      <c r="Q71" s="9"/>
      <c r="R71" s="9">
        <f>SUM(R10+R35+R41+R56+R62+R68)</f>
        <v>29068231298</v>
      </c>
      <c r="S71" s="9"/>
      <c r="T71" s="9">
        <f>SUM(T10+T35+T41+T56+T62+T68)</f>
        <v>30419064790</v>
      </c>
      <c r="U71" s="9"/>
      <c r="V71" s="143">
        <f t="shared" si="4"/>
        <v>139751341983</v>
      </c>
      <c r="W71" s="7"/>
      <c r="X71" s="3"/>
    </row>
    <row r="72" spans="1:24" x14ac:dyDescent="0.25">
      <c r="C72" s="1"/>
      <c r="D72" s="1"/>
      <c r="E72" s="1"/>
      <c r="F72" s="1"/>
      <c r="G72" s="1"/>
      <c r="H72" s="1"/>
      <c r="I72" s="1"/>
      <c r="J72" s="1"/>
      <c r="K72" s="1"/>
      <c r="L72" s="1"/>
      <c r="M72" s="1"/>
      <c r="N72" s="14"/>
      <c r="O72" s="14"/>
      <c r="P72" s="14"/>
      <c r="Q72" s="14"/>
      <c r="R72" s="14"/>
      <c r="S72" s="14"/>
      <c r="T72" s="14"/>
      <c r="U72" s="14"/>
      <c r="V72" s="1"/>
      <c r="W72" s="1"/>
      <c r="X72" s="1"/>
    </row>
    <row r="73" spans="1:24" x14ac:dyDescent="0.25">
      <c r="C73" s="1"/>
      <c r="D73" s="1"/>
      <c r="E73" s="1"/>
      <c r="F73" s="1"/>
      <c r="G73" s="1"/>
      <c r="H73" s="1"/>
      <c r="I73" s="1"/>
      <c r="J73" s="1"/>
      <c r="K73" s="1"/>
      <c r="L73" s="121"/>
      <c r="M73" s="1"/>
      <c r="N73" s="1"/>
      <c r="O73" s="1"/>
      <c r="P73" s="1"/>
      <c r="Q73" s="1"/>
      <c r="R73" s="1"/>
      <c r="S73" s="1"/>
      <c r="T73" s="1"/>
      <c r="U73" s="1"/>
      <c r="V73" s="1"/>
      <c r="W73" s="1"/>
      <c r="X73" s="1"/>
    </row>
    <row r="74" spans="1:24" x14ac:dyDescent="0.25">
      <c r="C74" s="1"/>
      <c r="D74" s="1"/>
      <c r="E74" s="1"/>
      <c r="F74" s="1"/>
      <c r="G74" s="1"/>
      <c r="H74" s="1"/>
      <c r="I74" s="1"/>
      <c r="J74" s="1"/>
      <c r="K74" s="1"/>
      <c r="L74" s="1"/>
      <c r="M74" s="1"/>
      <c r="N74" s="1"/>
      <c r="O74" s="1"/>
      <c r="P74" s="1"/>
      <c r="Q74" s="1"/>
      <c r="R74" s="1"/>
      <c r="S74" s="1"/>
      <c r="T74" s="1"/>
      <c r="U74" s="1"/>
      <c r="V74" s="1"/>
      <c r="W74" s="1"/>
      <c r="X74" s="1"/>
    </row>
    <row r="75" spans="1:24" x14ac:dyDescent="0.25">
      <c r="C75" s="1"/>
      <c r="D75" s="1"/>
      <c r="E75" s="1"/>
      <c r="F75" s="1"/>
      <c r="G75" s="1"/>
      <c r="H75" s="1"/>
      <c r="I75" s="1"/>
      <c r="J75" s="1"/>
      <c r="K75" s="1"/>
      <c r="L75" s="1"/>
      <c r="M75" s="1"/>
      <c r="N75" s="1"/>
      <c r="O75" s="1"/>
      <c r="P75" s="1"/>
      <c r="Q75" s="1"/>
      <c r="R75" s="1"/>
      <c r="S75" s="1"/>
      <c r="T75" s="1"/>
      <c r="U75" s="1"/>
      <c r="V75" s="1"/>
      <c r="W75" s="1"/>
      <c r="X75" s="1"/>
    </row>
    <row r="76" spans="1:24" x14ac:dyDescent="0.25">
      <c r="C76" s="1"/>
      <c r="D76" s="1"/>
      <c r="E76" s="1"/>
      <c r="F76" s="1"/>
      <c r="G76" s="1"/>
      <c r="H76" s="1"/>
      <c r="I76" s="1"/>
      <c r="J76" s="1"/>
      <c r="K76" s="1"/>
      <c r="L76" s="1"/>
      <c r="M76" s="1"/>
      <c r="N76" s="1"/>
      <c r="O76" s="1"/>
      <c r="P76" s="1"/>
      <c r="Q76" s="1"/>
      <c r="R76" s="1"/>
      <c r="S76" s="1"/>
      <c r="T76" s="1"/>
      <c r="U76" s="1"/>
      <c r="V76" s="1"/>
      <c r="W76" s="1"/>
      <c r="X76" s="1"/>
    </row>
    <row r="77" spans="1:24" x14ac:dyDescent="0.25">
      <c r="C77" s="1"/>
      <c r="D77" s="1"/>
      <c r="E77" s="1"/>
      <c r="F77" s="1"/>
      <c r="G77" s="1"/>
      <c r="H77" s="1"/>
      <c r="I77" s="1"/>
      <c r="J77" s="1"/>
      <c r="K77" s="1"/>
      <c r="L77" s="1"/>
      <c r="M77" s="1"/>
      <c r="N77" s="1"/>
      <c r="O77" s="1"/>
      <c r="P77" s="1"/>
      <c r="Q77" s="1"/>
      <c r="R77" s="1"/>
      <c r="S77" s="1"/>
      <c r="T77" s="1"/>
      <c r="U77" s="1"/>
      <c r="V77" s="1"/>
      <c r="W77" s="1"/>
      <c r="X77" s="1"/>
    </row>
    <row r="78" spans="1:24" x14ac:dyDescent="0.25">
      <c r="C78" s="1"/>
      <c r="D78" s="1"/>
      <c r="E78" s="1"/>
      <c r="F78" s="1"/>
      <c r="G78" s="1"/>
      <c r="H78" s="1"/>
      <c r="I78" s="1"/>
      <c r="J78" s="1"/>
      <c r="K78" s="1"/>
      <c r="L78" s="1"/>
      <c r="M78" s="1"/>
      <c r="N78" s="1"/>
      <c r="O78" s="1"/>
      <c r="P78" s="1"/>
      <c r="Q78" s="1"/>
      <c r="R78" s="1"/>
      <c r="S78" s="1"/>
      <c r="T78" s="1"/>
      <c r="U78" s="1"/>
      <c r="V78" s="1"/>
      <c r="W78" s="1"/>
      <c r="X78" s="1"/>
    </row>
    <row r="79" spans="1:24" x14ac:dyDescent="0.25">
      <c r="C79" s="1"/>
      <c r="D79" s="1"/>
      <c r="E79" s="1"/>
      <c r="F79" s="1"/>
      <c r="G79" s="1"/>
      <c r="H79" s="1"/>
      <c r="I79" s="1"/>
      <c r="J79" s="1"/>
      <c r="K79" s="1"/>
      <c r="L79" s="1"/>
      <c r="M79" s="1"/>
      <c r="N79" s="1"/>
      <c r="O79" s="1"/>
      <c r="P79" s="1"/>
      <c r="Q79" s="1"/>
      <c r="R79" s="1"/>
      <c r="S79" s="1"/>
      <c r="T79" s="1"/>
      <c r="U79" s="1"/>
      <c r="V79" s="1"/>
      <c r="W79" s="1"/>
      <c r="X79" s="1"/>
    </row>
    <row r="80" spans="1:24" x14ac:dyDescent="0.25">
      <c r="C80" s="1"/>
      <c r="D80" s="1"/>
      <c r="E80" s="1"/>
      <c r="F80" s="1"/>
      <c r="G80" s="1"/>
      <c r="H80" s="1"/>
      <c r="I80" s="1"/>
      <c r="J80" s="1"/>
      <c r="K80" s="1"/>
      <c r="L80" s="1"/>
      <c r="M80" s="1"/>
      <c r="N80" s="1"/>
      <c r="O80" s="1"/>
      <c r="P80" s="1"/>
      <c r="Q80" s="1"/>
      <c r="R80" s="1"/>
      <c r="S80" s="1"/>
      <c r="T80" s="1"/>
      <c r="U80" s="1"/>
      <c r="V80" s="1"/>
      <c r="W80" s="1"/>
      <c r="X80" s="1"/>
    </row>
    <row r="81" spans="3:24" x14ac:dyDescent="0.25">
      <c r="C81" s="1"/>
      <c r="D81" s="1"/>
      <c r="E81" s="1"/>
      <c r="F81" s="1"/>
      <c r="G81" s="1"/>
      <c r="H81" s="1"/>
      <c r="I81" s="1"/>
      <c r="J81" s="1"/>
      <c r="K81" s="1"/>
      <c r="L81" s="1"/>
      <c r="M81" s="1"/>
      <c r="N81" s="1"/>
      <c r="O81" s="1"/>
      <c r="P81" s="1"/>
      <c r="Q81" s="1"/>
      <c r="R81" s="1"/>
      <c r="S81" s="1"/>
      <c r="T81" s="1"/>
      <c r="U81" s="1"/>
      <c r="V81" s="1"/>
      <c r="W81" s="1"/>
      <c r="X81" s="1"/>
    </row>
    <row r="82" spans="3:24" x14ac:dyDescent="0.25">
      <c r="C82" s="1"/>
      <c r="D82" s="1"/>
      <c r="E82" s="1"/>
      <c r="F82" s="1"/>
      <c r="G82" s="1"/>
      <c r="H82" s="1"/>
      <c r="I82" s="1"/>
      <c r="J82" s="1"/>
      <c r="K82" s="1"/>
      <c r="L82" s="1"/>
      <c r="M82" s="1"/>
      <c r="N82" s="1"/>
      <c r="O82" s="1"/>
      <c r="P82" s="1"/>
      <c r="Q82" s="1"/>
      <c r="R82" s="1"/>
      <c r="S82" s="1"/>
      <c r="T82" s="1"/>
      <c r="U82" s="1"/>
      <c r="V82" s="1"/>
      <c r="W82" s="1"/>
      <c r="X82" s="1"/>
    </row>
    <row r="83" spans="3:24" x14ac:dyDescent="0.25">
      <c r="C83" s="1"/>
      <c r="D83" s="1"/>
      <c r="E83" s="1"/>
      <c r="F83" s="1"/>
      <c r="G83" s="1"/>
      <c r="H83" s="1"/>
      <c r="I83" s="1"/>
      <c r="J83" s="1"/>
      <c r="K83" s="1"/>
      <c r="L83" s="1"/>
      <c r="M83" s="1"/>
      <c r="N83" s="1"/>
      <c r="O83" s="1"/>
      <c r="P83" s="1"/>
      <c r="Q83" s="1"/>
      <c r="R83" s="1"/>
      <c r="S83" s="1"/>
      <c r="T83" s="1"/>
      <c r="U83" s="1"/>
      <c r="V83" s="1"/>
      <c r="W83" s="1"/>
      <c r="X83" s="1"/>
    </row>
    <row r="84" spans="3:24" x14ac:dyDescent="0.25">
      <c r="C84" s="1"/>
      <c r="D84" s="1"/>
      <c r="E84" s="1"/>
      <c r="F84" s="1"/>
      <c r="G84" s="1"/>
      <c r="H84" s="1"/>
      <c r="I84" s="1"/>
      <c r="J84" s="1"/>
      <c r="K84" s="1"/>
      <c r="L84" s="1"/>
      <c r="M84" s="1"/>
      <c r="N84" s="1"/>
      <c r="O84" s="1"/>
      <c r="P84" s="1"/>
      <c r="Q84" s="1"/>
      <c r="R84" s="1"/>
      <c r="S84" s="1"/>
      <c r="T84" s="1"/>
      <c r="U84" s="1"/>
      <c r="V84" s="1"/>
      <c r="W84" s="1"/>
      <c r="X84" s="1"/>
    </row>
    <row r="85" spans="3:24" x14ac:dyDescent="0.25">
      <c r="C85" s="1"/>
      <c r="D85" s="1"/>
      <c r="E85" s="1"/>
      <c r="F85" s="1"/>
      <c r="G85" s="1"/>
      <c r="H85" s="1"/>
      <c r="I85" s="1"/>
      <c r="J85" s="1"/>
      <c r="K85" s="1"/>
      <c r="L85" s="1"/>
      <c r="M85" s="1"/>
      <c r="N85" s="1"/>
      <c r="O85" s="1"/>
      <c r="P85" s="1"/>
      <c r="Q85" s="1"/>
      <c r="R85" s="1"/>
      <c r="S85" s="1"/>
      <c r="T85" s="1"/>
      <c r="U85" s="1"/>
      <c r="V85" s="1"/>
      <c r="W85" s="1"/>
      <c r="X85" s="1"/>
    </row>
    <row r="86" spans="3:24" x14ac:dyDescent="0.25">
      <c r="C86" s="1"/>
      <c r="D86" s="1"/>
      <c r="E86" s="1"/>
      <c r="F86" s="1"/>
      <c r="G86" s="1"/>
      <c r="H86" s="1"/>
      <c r="I86" s="1"/>
      <c r="J86" s="1"/>
      <c r="K86" s="1"/>
      <c r="L86" s="1"/>
      <c r="M86" s="1"/>
      <c r="N86" s="1"/>
      <c r="O86" s="1"/>
      <c r="P86" s="1"/>
      <c r="Q86" s="1"/>
      <c r="R86" s="1"/>
      <c r="S86" s="1"/>
      <c r="T86" s="1"/>
      <c r="U86" s="1"/>
      <c r="V86" s="1"/>
      <c r="W86" s="1"/>
      <c r="X86" s="1"/>
    </row>
    <row r="87" spans="3:24" x14ac:dyDescent="0.25">
      <c r="C87" s="1"/>
      <c r="D87" s="1"/>
      <c r="E87" s="1"/>
      <c r="F87" s="1"/>
      <c r="G87" s="1"/>
      <c r="H87" s="1"/>
      <c r="I87" s="1"/>
      <c r="J87" s="1"/>
      <c r="K87" s="1"/>
      <c r="L87" s="1"/>
      <c r="M87" s="1"/>
      <c r="N87" s="1"/>
      <c r="O87" s="1"/>
      <c r="P87" s="1"/>
      <c r="Q87" s="1"/>
      <c r="R87" s="1"/>
      <c r="S87" s="1"/>
      <c r="T87" s="1"/>
      <c r="U87" s="1"/>
      <c r="V87" s="1"/>
      <c r="W87" s="1"/>
      <c r="X87" s="1"/>
    </row>
    <row r="88" spans="3:24" x14ac:dyDescent="0.25">
      <c r="C88" s="1"/>
      <c r="D88" s="1"/>
      <c r="E88" s="1"/>
      <c r="F88" s="1"/>
      <c r="G88" s="1"/>
      <c r="H88" s="1"/>
      <c r="I88" s="1"/>
      <c r="J88" s="1"/>
      <c r="K88" s="1"/>
      <c r="L88" s="1"/>
      <c r="M88" s="1"/>
      <c r="N88" s="1"/>
      <c r="O88" s="1"/>
      <c r="P88" s="1"/>
      <c r="Q88" s="1"/>
      <c r="R88" s="1"/>
      <c r="S88" s="1"/>
      <c r="T88" s="1"/>
      <c r="U88" s="1"/>
      <c r="V88" s="1"/>
      <c r="W88" s="1"/>
      <c r="X88" s="1"/>
    </row>
  </sheetData>
  <mergeCells count="19">
    <mergeCell ref="A71:I71"/>
    <mergeCell ref="C7:G7"/>
    <mergeCell ref="I4:I6"/>
    <mergeCell ref="J4:J6"/>
    <mergeCell ref="K4:V4"/>
    <mergeCell ref="H4:H6"/>
    <mergeCell ref="W4:W6"/>
    <mergeCell ref="X4:X6"/>
    <mergeCell ref="K5:L5"/>
    <mergeCell ref="M5:N5"/>
    <mergeCell ref="O5:P5"/>
    <mergeCell ref="Q5:R5"/>
    <mergeCell ref="S5:T5"/>
    <mergeCell ref="U5:V5"/>
    <mergeCell ref="A1:B1"/>
    <mergeCell ref="A2:B2"/>
    <mergeCell ref="A4:A6"/>
    <mergeCell ref="B4:B6"/>
    <mergeCell ref="C4:G6"/>
  </mergeCells>
  <pageMargins left="0.15748031496062992" right="0" top="0.47244094488188981" bottom="0.15748031496062992" header="0.19685039370078741" footer="0.31496062992125984"/>
  <pageSetup scale="50" orientation="landscape" horizontalDpi="360" verticalDpi="36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14"/>
  <sheetViews>
    <sheetView tabSelected="1" zoomScale="80" zoomScaleNormal="80" workbookViewId="0">
      <selection activeCell="I8" sqref="I8"/>
    </sheetView>
  </sheetViews>
  <sheetFormatPr defaultRowHeight="15" x14ac:dyDescent="0.25"/>
  <cols>
    <col min="1" max="2" width="17.5703125" customWidth="1"/>
    <col min="3" max="7" width="4.7109375" customWidth="1"/>
    <col min="8" max="8" width="22.42578125" customWidth="1"/>
    <col min="9" max="9" width="36.28515625" customWidth="1"/>
    <col min="10" max="10" width="23.42578125" customWidth="1"/>
    <col min="11" max="11" width="22.42578125" customWidth="1"/>
    <col min="12" max="12" width="36.140625" customWidth="1"/>
    <col min="13" max="13" width="23.42578125" customWidth="1"/>
    <col min="14" max="14" width="12.7109375" customWidth="1"/>
    <col min="15" max="15" width="24.7109375" customWidth="1"/>
    <col min="16" max="16" width="12.7109375" customWidth="1"/>
    <col min="17" max="17" width="24.7109375" customWidth="1"/>
    <col min="18" max="18" width="12.42578125" customWidth="1"/>
    <col min="19" max="19" width="24.7109375" customWidth="1"/>
    <col min="20" max="20" width="12.7109375" customWidth="1"/>
    <col min="21" max="21" width="24.7109375" customWidth="1"/>
    <col min="22" max="22" width="12.7109375" customWidth="1"/>
    <col min="23" max="23" width="24.7109375" customWidth="1"/>
    <col min="24" max="24" width="12.5703125" customWidth="1"/>
    <col min="25" max="25" width="24.7109375" customWidth="1"/>
    <col min="26" max="26" width="16.7109375" customWidth="1"/>
    <col min="27" max="27" width="9.7109375" customWidth="1"/>
  </cols>
  <sheetData>
    <row r="1" spans="1:27" ht="15.75" x14ac:dyDescent="0.25">
      <c r="A1" s="351" t="s">
        <v>0</v>
      </c>
      <c r="B1" s="351"/>
      <c r="C1" s="6" t="s">
        <v>75</v>
      </c>
      <c r="D1" s="6"/>
      <c r="E1" s="6"/>
      <c r="F1" s="6"/>
      <c r="G1" s="6"/>
      <c r="H1" s="6"/>
      <c r="I1" s="6"/>
      <c r="J1" s="1"/>
      <c r="K1" s="1"/>
      <c r="L1" s="1"/>
      <c r="M1" s="1"/>
      <c r="N1" s="1"/>
      <c r="O1" s="1"/>
      <c r="P1" s="1"/>
      <c r="Q1" s="1"/>
      <c r="R1" s="1"/>
      <c r="S1" s="1"/>
      <c r="T1" s="1"/>
      <c r="U1" s="1"/>
      <c r="V1" s="1"/>
      <c r="W1" s="1"/>
      <c r="X1" s="1"/>
      <c r="Y1" s="1"/>
      <c r="Z1" s="1"/>
    </row>
    <row r="2" spans="1:27" ht="15.75" x14ac:dyDescent="0.25">
      <c r="A2" s="351" t="s">
        <v>1</v>
      </c>
      <c r="B2" s="351"/>
      <c r="C2" s="6" t="s">
        <v>75</v>
      </c>
      <c r="D2" s="6"/>
      <c r="E2" s="6"/>
      <c r="F2" s="6"/>
      <c r="G2" s="6"/>
      <c r="H2" s="6"/>
      <c r="I2" s="6"/>
      <c r="J2" s="1"/>
      <c r="K2" s="1"/>
      <c r="L2" s="1"/>
      <c r="M2" s="1"/>
      <c r="N2" s="1"/>
      <c r="O2" s="1"/>
      <c r="P2" s="1"/>
      <c r="Q2" s="1"/>
      <c r="R2" s="1"/>
      <c r="S2" s="1"/>
      <c r="T2" s="1"/>
      <c r="U2" s="1"/>
      <c r="V2" s="1"/>
      <c r="W2" s="1"/>
      <c r="X2" s="1"/>
      <c r="Y2" s="1"/>
      <c r="Z2" s="1"/>
    </row>
    <row r="3" spans="1:27" x14ac:dyDescent="0.25">
      <c r="C3" s="1"/>
      <c r="D3" s="1"/>
      <c r="E3" s="1"/>
      <c r="F3" s="1"/>
      <c r="G3" s="1"/>
      <c r="H3" s="1"/>
      <c r="I3" s="1"/>
      <c r="J3" s="1"/>
      <c r="K3" s="1"/>
      <c r="L3" s="1"/>
      <c r="M3" s="1"/>
      <c r="N3" s="1"/>
      <c r="O3" s="1"/>
      <c r="P3" s="1"/>
      <c r="Q3" s="1"/>
      <c r="R3" s="1"/>
      <c r="S3" s="1"/>
      <c r="T3" s="1"/>
      <c r="U3" s="1"/>
      <c r="V3" s="1"/>
      <c r="W3" s="1"/>
      <c r="X3" s="1"/>
      <c r="Y3" s="1"/>
      <c r="Z3" s="1"/>
    </row>
    <row r="4" spans="1:27" ht="15.75" x14ac:dyDescent="0.25">
      <c r="A4" s="344" t="s">
        <v>25</v>
      </c>
      <c r="B4" s="344" t="s">
        <v>26</v>
      </c>
      <c r="C4" s="344" t="s">
        <v>27</v>
      </c>
      <c r="D4" s="344"/>
      <c r="E4" s="344"/>
      <c r="F4" s="344"/>
      <c r="G4" s="344"/>
      <c r="H4" s="344" t="s">
        <v>76</v>
      </c>
      <c r="I4" s="344" t="s">
        <v>77</v>
      </c>
      <c r="J4" s="344" t="s">
        <v>28</v>
      </c>
      <c r="K4" s="344" t="s">
        <v>76</v>
      </c>
      <c r="L4" s="344" t="s">
        <v>77</v>
      </c>
      <c r="M4" s="344" t="s">
        <v>28</v>
      </c>
      <c r="N4" s="346" t="s">
        <v>29</v>
      </c>
      <c r="O4" s="347"/>
      <c r="P4" s="347"/>
      <c r="Q4" s="347"/>
      <c r="R4" s="347"/>
      <c r="S4" s="347"/>
      <c r="T4" s="347"/>
      <c r="U4" s="347"/>
      <c r="V4" s="347"/>
      <c r="W4" s="347"/>
      <c r="X4" s="347"/>
      <c r="Y4" s="348"/>
      <c r="Z4" s="344" t="s">
        <v>31</v>
      </c>
      <c r="AA4" s="344" t="s">
        <v>30</v>
      </c>
    </row>
    <row r="5" spans="1:27" ht="15.75" x14ac:dyDescent="0.25">
      <c r="A5" s="344"/>
      <c r="B5" s="344"/>
      <c r="C5" s="344"/>
      <c r="D5" s="344"/>
      <c r="E5" s="344"/>
      <c r="F5" s="344"/>
      <c r="G5" s="344"/>
      <c r="H5" s="344"/>
      <c r="I5" s="344"/>
      <c r="J5" s="344"/>
      <c r="K5" s="344"/>
      <c r="L5" s="344"/>
      <c r="M5" s="344"/>
      <c r="N5" s="344" t="s">
        <v>19</v>
      </c>
      <c r="O5" s="344"/>
      <c r="P5" s="344" t="s">
        <v>20</v>
      </c>
      <c r="Q5" s="344"/>
      <c r="R5" s="344" t="s">
        <v>21</v>
      </c>
      <c r="S5" s="344"/>
      <c r="T5" s="344" t="s">
        <v>22</v>
      </c>
      <c r="U5" s="344"/>
      <c r="V5" s="344" t="s">
        <v>23</v>
      </c>
      <c r="W5" s="344"/>
      <c r="X5" s="346" t="s">
        <v>24</v>
      </c>
      <c r="Y5" s="348"/>
      <c r="Z5" s="344"/>
      <c r="AA5" s="344"/>
    </row>
    <row r="6" spans="1:27" ht="15.75" x14ac:dyDescent="0.25">
      <c r="A6" s="344"/>
      <c r="B6" s="344"/>
      <c r="C6" s="344"/>
      <c r="D6" s="344"/>
      <c r="E6" s="344"/>
      <c r="F6" s="344"/>
      <c r="G6" s="344"/>
      <c r="H6" s="344"/>
      <c r="I6" s="344"/>
      <c r="J6" s="344"/>
      <c r="K6" s="344"/>
      <c r="L6" s="344"/>
      <c r="M6" s="344"/>
      <c r="N6" s="330" t="s">
        <v>17</v>
      </c>
      <c r="O6" s="330" t="s">
        <v>18</v>
      </c>
      <c r="P6" s="330" t="s">
        <v>17</v>
      </c>
      <c r="Q6" s="330" t="s">
        <v>18</v>
      </c>
      <c r="R6" s="330" t="s">
        <v>17</v>
      </c>
      <c r="S6" s="330" t="s">
        <v>18</v>
      </c>
      <c r="T6" s="330" t="s">
        <v>2</v>
      </c>
      <c r="U6" s="330" t="s">
        <v>18</v>
      </c>
      <c r="V6" s="330" t="s">
        <v>2</v>
      </c>
      <c r="W6" s="330" t="s">
        <v>18</v>
      </c>
      <c r="X6" s="330" t="s">
        <v>2</v>
      </c>
      <c r="Y6" s="330" t="s">
        <v>18</v>
      </c>
      <c r="Z6" s="344"/>
      <c r="AA6" s="344"/>
    </row>
    <row r="7" spans="1:27" ht="15.75" x14ac:dyDescent="0.25">
      <c r="A7" s="331" t="s">
        <v>3</v>
      </c>
      <c r="B7" s="331" t="s">
        <v>4</v>
      </c>
      <c r="C7" s="345" t="s">
        <v>64</v>
      </c>
      <c r="D7" s="344"/>
      <c r="E7" s="344"/>
      <c r="F7" s="344"/>
      <c r="G7" s="344"/>
      <c r="H7" s="331" t="s">
        <v>65</v>
      </c>
      <c r="I7" s="331" t="s">
        <v>5</v>
      </c>
      <c r="J7" s="331" t="s">
        <v>6</v>
      </c>
      <c r="K7" s="332"/>
      <c r="L7" s="332"/>
      <c r="M7" s="332"/>
      <c r="N7" s="331" t="s">
        <v>7</v>
      </c>
      <c r="O7" s="331" t="s">
        <v>8</v>
      </c>
      <c r="P7" s="331" t="s">
        <v>9</v>
      </c>
      <c r="Q7" s="331" t="s">
        <v>10</v>
      </c>
      <c r="R7" s="331" t="s">
        <v>11</v>
      </c>
      <c r="S7" s="331" t="s">
        <v>12</v>
      </c>
      <c r="T7" s="331" t="s">
        <v>13</v>
      </c>
      <c r="U7" s="331" t="s">
        <v>66</v>
      </c>
      <c r="V7" s="331" t="s">
        <v>67</v>
      </c>
      <c r="W7" s="331" t="s">
        <v>68</v>
      </c>
      <c r="X7" s="331" t="s">
        <v>69</v>
      </c>
      <c r="Y7" s="331" t="s">
        <v>70</v>
      </c>
      <c r="Z7" s="331" t="s">
        <v>71</v>
      </c>
      <c r="AA7" s="331" t="s">
        <v>230</v>
      </c>
    </row>
    <row r="8" spans="1:27" ht="105" customHeight="1" x14ac:dyDescent="0.25">
      <c r="A8" s="245" t="s">
        <v>195</v>
      </c>
      <c r="B8" s="246"/>
      <c r="C8" s="247" t="s">
        <v>33</v>
      </c>
      <c r="D8" s="247" t="s">
        <v>33</v>
      </c>
      <c r="E8" s="247" t="s">
        <v>33</v>
      </c>
      <c r="F8" s="247" t="s">
        <v>33</v>
      </c>
      <c r="G8" s="248" t="s">
        <v>33</v>
      </c>
      <c r="H8" s="249"/>
      <c r="I8" s="250" t="s">
        <v>193</v>
      </c>
      <c r="J8" s="258" t="s">
        <v>231</v>
      </c>
      <c r="K8" s="258"/>
      <c r="L8" s="258"/>
      <c r="M8" s="258"/>
      <c r="N8" s="251">
        <v>0.6</v>
      </c>
      <c r="O8" s="260">
        <f>SUM(O10+O35+O42+O71+O82+O92)</f>
        <v>27053425788</v>
      </c>
      <c r="P8" s="251">
        <v>0.7</v>
      </c>
      <c r="Q8" s="260">
        <f>SUM(Q10+Q35+Q42+Q71+Q82+Q92)</f>
        <v>28329803288</v>
      </c>
      <c r="R8" s="251">
        <v>0.8</v>
      </c>
      <c r="S8" s="260">
        <f>SUM(S10+S35+S42+S71+S82+S92)</f>
        <v>29805816819</v>
      </c>
      <c r="T8" s="251">
        <v>0.9</v>
      </c>
      <c r="U8" s="260">
        <f>SUM(U10+U35+U42+U71+U82+U92)</f>
        <v>31043231298</v>
      </c>
      <c r="V8" s="251">
        <v>1</v>
      </c>
      <c r="W8" s="260">
        <f>SUM(W10+W35+W42+W71+W82+W92)</f>
        <v>32544064790</v>
      </c>
      <c r="X8" s="251">
        <v>1</v>
      </c>
      <c r="Y8" s="259">
        <f>SUM(O8+Q8+S8+U8+W8)</f>
        <v>148776341983</v>
      </c>
      <c r="Z8" s="250" t="s">
        <v>81</v>
      </c>
      <c r="AA8" s="250" t="s">
        <v>81</v>
      </c>
    </row>
    <row r="9" spans="1:27" ht="173.25" customHeight="1" x14ac:dyDescent="0.25">
      <c r="A9" s="17"/>
      <c r="B9" s="27" t="s">
        <v>214</v>
      </c>
      <c r="C9" s="18"/>
      <c r="D9" s="18"/>
      <c r="E9" s="18"/>
      <c r="F9" s="18"/>
      <c r="G9" s="19"/>
      <c r="H9" s="21"/>
      <c r="I9" s="59" t="s">
        <v>215</v>
      </c>
      <c r="J9" s="129" t="s">
        <v>216</v>
      </c>
      <c r="K9" s="129"/>
      <c r="L9" s="59" t="s">
        <v>215</v>
      </c>
      <c r="M9" s="129"/>
      <c r="N9" s="210">
        <v>65</v>
      </c>
      <c r="O9" s="129"/>
      <c r="P9" s="138">
        <v>66</v>
      </c>
      <c r="Q9" s="129"/>
      <c r="R9" s="129">
        <v>67</v>
      </c>
      <c r="S9" s="129"/>
      <c r="T9" s="129">
        <v>68</v>
      </c>
      <c r="U9" s="129"/>
      <c r="V9" s="129">
        <v>69</v>
      </c>
      <c r="W9" s="129"/>
      <c r="X9" s="129">
        <v>69</v>
      </c>
      <c r="Y9" s="21"/>
      <c r="Z9" s="27" t="s">
        <v>81</v>
      </c>
      <c r="AA9" s="59" t="s">
        <v>81</v>
      </c>
    </row>
    <row r="10" spans="1:27" ht="99" customHeight="1" x14ac:dyDescent="0.25">
      <c r="A10" s="318"/>
      <c r="B10" s="318"/>
      <c r="C10" s="319">
        <v>1</v>
      </c>
      <c r="D10" s="319" t="s">
        <v>49</v>
      </c>
      <c r="E10" s="319" t="s">
        <v>14</v>
      </c>
      <c r="F10" s="320"/>
      <c r="G10" s="320"/>
      <c r="H10" s="321" t="s">
        <v>264</v>
      </c>
      <c r="I10" s="321" t="s">
        <v>217</v>
      </c>
      <c r="J10" s="322" t="s">
        <v>218</v>
      </c>
      <c r="K10" s="321" t="s">
        <v>264</v>
      </c>
      <c r="L10" s="321" t="s">
        <v>217</v>
      </c>
      <c r="M10" s="322"/>
      <c r="N10" s="323" t="s">
        <v>268</v>
      </c>
      <c r="O10" s="324">
        <f>O13+O16+O18+O21+O27+O30</f>
        <v>9414251520</v>
      </c>
      <c r="P10" s="325" t="s">
        <v>386</v>
      </c>
      <c r="Q10" s="324">
        <f>Q13+Q16+Q18+Q21+Q27+Q30</f>
        <v>10176951520</v>
      </c>
      <c r="R10" s="323" t="s">
        <v>387</v>
      </c>
      <c r="S10" s="324">
        <f>S13+S16+S18+S21+S27+S30</f>
        <v>10924754126</v>
      </c>
      <c r="T10" s="323" t="s">
        <v>388</v>
      </c>
      <c r="U10" s="324">
        <f>U13+U16+U18+U21+U27+U30</f>
        <v>11660682915</v>
      </c>
      <c r="V10" s="323" t="s">
        <v>389</v>
      </c>
      <c r="W10" s="324">
        <f>W13+W16+W18+W21+W27+W30</f>
        <v>12421176719</v>
      </c>
      <c r="X10" s="323" t="s">
        <v>389</v>
      </c>
      <c r="Y10" s="324">
        <f>SUM(O10+Q10+S10+U10+W10)</f>
        <v>54597816800</v>
      </c>
      <c r="Z10" s="321" t="s">
        <v>81</v>
      </c>
      <c r="AA10" s="321" t="s">
        <v>81</v>
      </c>
    </row>
    <row r="11" spans="1:27" ht="89.25" customHeight="1" x14ac:dyDescent="0.25">
      <c r="A11" s="78"/>
      <c r="B11" s="78"/>
      <c r="C11" s="61"/>
      <c r="D11" s="61"/>
      <c r="E11" s="61"/>
      <c r="F11" s="278"/>
      <c r="G11" s="278"/>
      <c r="H11" s="68"/>
      <c r="I11" s="68" t="s">
        <v>381</v>
      </c>
      <c r="J11" s="210" t="s">
        <v>231</v>
      </c>
      <c r="K11" s="210"/>
      <c r="L11" s="210"/>
      <c r="M11" s="210"/>
      <c r="N11" s="279">
        <v>1</v>
      </c>
      <c r="O11" s="117"/>
      <c r="P11" s="97">
        <v>1</v>
      </c>
      <c r="Q11" s="117"/>
      <c r="R11" s="279">
        <v>1</v>
      </c>
      <c r="S11" s="117"/>
      <c r="T11" s="279">
        <v>1</v>
      </c>
      <c r="U11" s="117"/>
      <c r="V11" s="279">
        <v>1</v>
      </c>
      <c r="W11" s="117"/>
      <c r="X11" s="326">
        <f>SUM(N11+P11+R11+T11+V11)</f>
        <v>5</v>
      </c>
      <c r="Y11" s="117"/>
      <c r="Z11" s="27" t="s">
        <v>81</v>
      </c>
      <c r="AA11" s="59" t="s">
        <v>81</v>
      </c>
    </row>
    <row r="12" spans="1:27" ht="96.75" customHeight="1" x14ac:dyDescent="0.25">
      <c r="A12" s="78"/>
      <c r="B12" s="78"/>
      <c r="C12" s="61"/>
      <c r="D12" s="61"/>
      <c r="E12" s="61"/>
      <c r="F12" s="278"/>
      <c r="G12" s="278"/>
      <c r="H12" s="68"/>
      <c r="I12" s="68" t="s">
        <v>223</v>
      </c>
      <c r="J12" s="210"/>
      <c r="K12" s="210"/>
      <c r="L12" s="210"/>
      <c r="M12" s="210"/>
      <c r="N12" s="280">
        <v>0.9</v>
      </c>
      <c r="O12" s="117"/>
      <c r="P12" s="280">
        <v>0.9</v>
      </c>
      <c r="Q12" s="117"/>
      <c r="R12" s="280">
        <v>0.9</v>
      </c>
      <c r="S12" s="117"/>
      <c r="T12" s="280">
        <v>0.9</v>
      </c>
      <c r="U12" s="117"/>
      <c r="V12" s="280">
        <v>0.9</v>
      </c>
      <c r="W12" s="117"/>
      <c r="X12" s="280">
        <v>0.9</v>
      </c>
      <c r="Y12" s="117"/>
      <c r="Z12" s="27" t="s">
        <v>81</v>
      </c>
      <c r="AA12" s="59" t="s">
        <v>81</v>
      </c>
    </row>
    <row r="13" spans="1:27" ht="117" customHeight="1" x14ac:dyDescent="0.25">
      <c r="A13" s="163"/>
      <c r="B13" s="163"/>
      <c r="C13" s="164">
        <v>1</v>
      </c>
      <c r="D13" s="164" t="s">
        <v>49</v>
      </c>
      <c r="E13" s="164" t="s">
        <v>14</v>
      </c>
      <c r="F13" s="164" t="s">
        <v>15</v>
      </c>
      <c r="G13" s="165"/>
      <c r="H13" s="166" t="s">
        <v>34</v>
      </c>
      <c r="I13" s="166" t="s">
        <v>219</v>
      </c>
      <c r="J13" s="225">
        <v>0.87139999999999995</v>
      </c>
      <c r="K13" s="166" t="s">
        <v>34</v>
      </c>
      <c r="L13" s="166" t="s">
        <v>219</v>
      </c>
      <c r="M13" s="225"/>
      <c r="N13" s="224">
        <v>0.9</v>
      </c>
      <c r="O13" s="167">
        <f t="shared" ref="O13:W13" si="0">SUM(O14:O15)</f>
        <v>40000000</v>
      </c>
      <c r="P13" s="224">
        <v>0.9</v>
      </c>
      <c r="Q13" s="167">
        <f t="shared" si="0"/>
        <v>60000000</v>
      </c>
      <c r="R13" s="224">
        <v>0.9</v>
      </c>
      <c r="S13" s="167">
        <f t="shared" si="0"/>
        <v>80000000</v>
      </c>
      <c r="T13" s="224">
        <v>0.9</v>
      </c>
      <c r="U13" s="167">
        <f t="shared" si="0"/>
        <v>100000000</v>
      </c>
      <c r="V13" s="224">
        <v>0.9</v>
      </c>
      <c r="W13" s="167">
        <f t="shared" si="0"/>
        <v>120000000</v>
      </c>
      <c r="X13" s="224">
        <v>0.9</v>
      </c>
      <c r="Y13" s="168">
        <f>SUM(O13+Q13+S13+U13+W13)</f>
        <v>400000000</v>
      </c>
      <c r="Z13" s="166" t="s">
        <v>244</v>
      </c>
      <c r="AA13" s="166" t="s">
        <v>81</v>
      </c>
    </row>
    <row r="14" spans="1:27" ht="78" customHeight="1" x14ac:dyDescent="0.25">
      <c r="A14" s="78"/>
      <c r="B14" s="78"/>
      <c r="C14" s="67">
        <v>1</v>
      </c>
      <c r="D14" s="67" t="s">
        <v>49</v>
      </c>
      <c r="E14" s="67" t="s">
        <v>14</v>
      </c>
      <c r="F14" s="67" t="s">
        <v>15</v>
      </c>
      <c r="G14" s="67" t="s">
        <v>14</v>
      </c>
      <c r="H14" s="65" t="s">
        <v>72</v>
      </c>
      <c r="I14" s="65" t="s">
        <v>288</v>
      </c>
      <c r="J14" s="66" t="s">
        <v>36</v>
      </c>
      <c r="K14" s="66"/>
      <c r="L14" s="66"/>
      <c r="M14" s="66"/>
      <c r="N14" s="146">
        <v>5</v>
      </c>
      <c r="O14" s="146">
        <v>20000000</v>
      </c>
      <c r="P14" s="146">
        <v>2</v>
      </c>
      <c r="Q14" s="146">
        <v>30000000</v>
      </c>
      <c r="R14" s="146">
        <v>2</v>
      </c>
      <c r="S14" s="146">
        <v>40000000</v>
      </c>
      <c r="T14" s="146">
        <v>2</v>
      </c>
      <c r="U14" s="146">
        <v>50000000</v>
      </c>
      <c r="V14" s="146">
        <v>2</v>
      </c>
      <c r="W14" s="146">
        <v>60000000</v>
      </c>
      <c r="X14" s="184">
        <f t="shared" ref="X14:Y29" si="1">SUM(N14+P14+R14+T14+V14)</f>
        <v>13</v>
      </c>
      <c r="Y14" s="146">
        <f t="shared" si="1"/>
        <v>200000000</v>
      </c>
      <c r="Z14" s="65" t="s">
        <v>245</v>
      </c>
      <c r="AA14" s="65" t="s">
        <v>81</v>
      </c>
    </row>
    <row r="15" spans="1:27" ht="71.25" customHeight="1" x14ac:dyDescent="0.25">
      <c r="A15" s="78"/>
      <c r="B15" s="78"/>
      <c r="C15" s="67">
        <v>1</v>
      </c>
      <c r="D15" s="67" t="s">
        <v>49</v>
      </c>
      <c r="E15" s="67" t="s">
        <v>14</v>
      </c>
      <c r="F15" s="67" t="s">
        <v>15</v>
      </c>
      <c r="G15" s="67" t="s">
        <v>39</v>
      </c>
      <c r="H15" s="65" t="s">
        <v>35</v>
      </c>
      <c r="I15" s="65" t="s">
        <v>289</v>
      </c>
      <c r="J15" s="66" t="s">
        <v>278</v>
      </c>
      <c r="K15" s="66"/>
      <c r="L15" s="66"/>
      <c r="M15" s="66"/>
      <c r="N15" s="146">
        <v>5</v>
      </c>
      <c r="O15" s="146">
        <v>20000000</v>
      </c>
      <c r="P15" s="146">
        <v>6</v>
      </c>
      <c r="Q15" s="146">
        <v>30000000</v>
      </c>
      <c r="R15" s="146">
        <v>6</v>
      </c>
      <c r="S15" s="146">
        <v>40000000</v>
      </c>
      <c r="T15" s="146">
        <v>6</v>
      </c>
      <c r="U15" s="146">
        <v>50000000</v>
      </c>
      <c r="V15" s="146">
        <v>6</v>
      </c>
      <c r="W15" s="146">
        <v>60000000</v>
      </c>
      <c r="X15" s="184">
        <f t="shared" si="1"/>
        <v>29</v>
      </c>
      <c r="Y15" s="146">
        <f t="shared" si="1"/>
        <v>200000000</v>
      </c>
      <c r="Z15" s="65"/>
      <c r="AA15" s="65"/>
    </row>
    <row r="16" spans="1:27" ht="101.25" customHeight="1" x14ac:dyDescent="0.25">
      <c r="A16" s="163"/>
      <c r="B16" s="163"/>
      <c r="C16" s="164">
        <v>1</v>
      </c>
      <c r="D16" s="164" t="s">
        <v>49</v>
      </c>
      <c r="E16" s="164" t="s">
        <v>14</v>
      </c>
      <c r="F16" s="164" t="s">
        <v>37</v>
      </c>
      <c r="G16" s="164"/>
      <c r="H16" s="166" t="s">
        <v>44</v>
      </c>
      <c r="I16" s="166" t="s">
        <v>53</v>
      </c>
      <c r="J16" s="225">
        <v>0.70350000000000001</v>
      </c>
      <c r="K16" s="225"/>
      <c r="L16" s="225"/>
      <c r="M16" s="225"/>
      <c r="N16" s="224">
        <v>0.8</v>
      </c>
      <c r="O16" s="171">
        <f>SUM(O17:O17)</f>
        <v>6184655680</v>
      </c>
      <c r="P16" s="224">
        <v>0.82</v>
      </c>
      <c r="Q16" s="171">
        <f>SUM(Q17:Q17)</f>
        <v>6900655680</v>
      </c>
      <c r="R16" s="224">
        <v>0.85</v>
      </c>
      <c r="S16" s="171">
        <f>SUM(S17:S17)</f>
        <v>7500158286</v>
      </c>
      <c r="T16" s="224">
        <v>0.87</v>
      </c>
      <c r="U16" s="171">
        <f>SUM(U17:U17)</f>
        <v>8000087075</v>
      </c>
      <c r="V16" s="224">
        <v>0.9</v>
      </c>
      <c r="W16" s="171">
        <f>SUM(W17:W17)</f>
        <v>8500580879</v>
      </c>
      <c r="X16" s="224">
        <v>0.9</v>
      </c>
      <c r="Y16" s="168">
        <f t="shared" si="1"/>
        <v>37086137600</v>
      </c>
      <c r="Z16" s="166" t="s">
        <v>244</v>
      </c>
      <c r="AA16" s="166" t="s">
        <v>81</v>
      </c>
    </row>
    <row r="17" spans="1:27" ht="85.5" customHeight="1" x14ac:dyDescent="0.25">
      <c r="A17" s="78"/>
      <c r="B17" s="78"/>
      <c r="C17" s="67">
        <v>1</v>
      </c>
      <c r="D17" s="67" t="s">
        <v>49</v>
      </c>
      <c r="E17" s="67" t="s">
        <v>14</v>
      </c>
      <c r="F17" s="67" t="s">
        <v>37</v>
      </c>
      <c r="G17" s="67" t="s">
        <v>14</v>
      </c>
      <c r="H17" s="65" t="s">
        <v>45</v>
      </c>
      <c r="I17" s="65" t="s">
        <v>290</v>
      </c>
      <c r="J17" s="66" t="s">
        <v>291</v>
      </c>
      <c r="K17" s="66"/>
      <c r="L17" s="66"/>
      <c r="M17" s="66"/>
      <c r="N17" s="146">
        <v>40</v>
      </c>
      <c r="O17" s="146">
        <v>6184655680</v>
      </c>
      <c r="P17" s="146">
        <v>40</v>
      </c>
      <c r="Q17" s="146">
        <v>6900655680</v>
      </c>
      <c r="R17" s="146">
        <v>40</v>
      </c>
      <c r="S17" s="146">
        <v>7500158286</v>
      </c>
      <c r="T17" s="146">
        <v>40</v>
      </c>
      <c r="U17" s="146">
        <v>8000087075</v>
      </c>
      <c r="V17" s="146">
        <v>40</v>
      </c>
      <c r="W17" s="146">
        <v>8500580879</v>
      </c>
      <c r="X17" s="146">
        <v>40</v>
      </c>
      <c r="Y17" s="146">
        <f t="shared" si="1"/>
        <v>37086137600</v>
      </c>
      <c r="Z17" s="65" t="s">
        <v>246</v>
      </c>
      <c r="AA17" s="65" t="s">
        <v>81</v>
      </c>
    </row>
    <row r="18" spans="1:27" ht="79.5" customHeight="1" x14ac:dyDescent="0.25">
      <c r="A18" s="163"/>
      <c r="B18" s="163"/>
      <c r="C18" s="164">
        <v>1</v>
      </c>
      <c r="D18" s="164" t="s">
        <v>49</v>
      </c>
      <c r="E18" s="164" t="s">
        <v>14</v>
      </c>
      <c r="F18" s="164" t="s">
        <v>51</v>
      </c>
      <c r="G18" s="164"/>
      <c r="H18" s="166" t="s">
        <v>54</v>
      </c>
      <c r="I18" s="166" t="s">
        <v>224</v>
      </c>
      <c r="J18" s="175" t="s">
        <v>231</v>
      </c>
      <c r="K18" s="175"/>
      <c r="L18" s="175"/>
      <c r="M18" s="175"/>
      <c r="N18" s="327">
        <v>60</v>
      </c>
      <c r="O18" s="177">
        <f>SUM(O19:O20)</f>
        <v>52000000</v>
      </c>
      <c r="P18" s="327">
        <v>60</v>
      </c>
      <c r="Q18" s="177">
        <f>SUM(Q19:Q20)</f>
        <v>179000000</v>
      </c>
      <c r="R18" s="327">
        <v>65</v>
      </c>
      <c r="S18" s="177">
        <f>SUM(S19:S20)</f>
        <v>240000000</v>
      </c>
      <c r="T18" s="327">
        <v>70</v>
      </c>
      <c r="U18" s="177">
        <f>SUM(U19:U20)</f>
        <v>300000000</v>
      </c>
      <c r="V18" s="327">
        <v>75</v>
      </c>
      <c r="W18" s="177">
        <f>SUM(W19:W20)</f>
        <v>350000000</v>
      </c>
      <c r="X18" s="327">
        <v>75</v>
      </c>
      <c r="Y18" s="177">
        <f t="shared" si="1"/>
        <v>1121000000</v>
      </c>
      <c r="Z18" s="166" t="s">
        <v>244</v>
      </c>
      <c r="AA18" s="166" t="s">
        <v>81</v>
      </c>
    </row>
    <row r="19" spans="1:27" ht="86.25" customHeight="1" x14ac:dyDescent="0.25">
      <c r="A19" s="78"/>
      <c r="B19" s="78"/>
      <c r="C19" s="67">
        <v>1</v>
      </c>
      <c r="D19" s="67" t="s">
        <v>49</v>
      </c>
      <c r="E19" s="67" t="s">
        <v>14</v>
      </c>
      <c r="F19" s="67" t="s">
        <v>51</v>
      </c>
      <c r="G19" s="67" t="s">
        <v>41</v>
      </c>
      <c r="H19" s="65" t="s">
        <v>265</v>
      </c>
      <c r="I19" s="65" t="s">
        <v>384</v>
      </c>
      <c r="J19" s="233" t="s">
        <v>85</v>
      </c>
      <c r="K19" s="233"/>
      <c r="L19" s="233"/>
      <c r="M19" s="233"/>
      <c r="N19" s="146">
        <v>130</v>
      </c>
      <c r="O19" s="146">
        <v>52000000</v>
      </c>
      <c r="P19" s="146">
        <v>130</v>
      </c>
      <c r="Q19" s="146">
        <v>104000000</v>
      </c>
      <c r="R19" s="146">
        <v>130</v>
      </c>
      <c r="S19" s="146">
        <v>150000000</v>
      </c>
      <c r="T19" s="146">
        <v>130</v>
      </c>
      <c r="U19" s="146">
        <v>200000000</v>
      </c>
      <c r="V19" s="146">
        <v>130</v>
      </c>
      <c r="W19" s="146">
        <v>250000000</v>
      </c>
      <c r="X19" s="184">
        <f>SUM(N19+P19+R19+T19+V19)</f>
        <v>650</v>
      </c>
      <c r="Y19" s="146">
        <f t="shared" si="1"/>
        <v>756000000</v>
      </c>
      <c r="Z19" s="65" t="s">
        <v>263</v>
      </c>
      <c r="AA19" s="65"/>
    </row>
    <row r="20" spans="1:27" ht="112.5" customHeight="1" x14ac:dyDescent="0.25">
      <c r="A20" s="78"/>
      <c r="B20" s="78"/>
      <c r="C20" s="67">
        <v>1</v>
      </c>
      <c r="D20" s="67" t="s">
        <v>49</v>
      </c>
      <c r="E20" s="67" t="s">
        <v>14</v>
      </c>
      <c r="F20" s="67" t="s">
        <v>51</v>
      </c>
      <c r="G20" s="67" t="s">
        <v>271</v>
      </c>
      <c r="H20" s="65" t="s">
        <v>270</v>
      </c>
      <c r="I20" s="65" t="s">
        <v>274</v>
      </c>
      <c r="J20" s="233" t="s">
        <v>231</v>
      </c>
      <c r="K20" s="233"/>
      <c r="L20" s="233"/>
      <c r="M20" s="233"/>
      <c r="N20" s="146" t="s">
        <v>231</v>
      </c>
      <c r="O20" s="146">
        <v>0</v>
      </c>
      <c r="P20" s="146">
        <v>40</v>
      </c>
      <c r="Q20" s="146">
        <v>75000000</v>
      </c>
      <c r="R20" s="146">
        <v>40</v>
      </c>
      <c r="S20" s="146">
        <v>90000000</v>
      </c>
      <c r="T20" s="146">
        <v>40</v>
      </c>
      <c r="U20" s="146">
        <v>100000000</v>
      </c>
      <c r="V20" s="146">
        <v>40</v>
      </c>
      <c r="W20" s="146">
        <v>100000000</v>
      </c>
      <c r="X20" s="184">
        <f>SUM(P20+R20+T20+V20)</f>
        <v>160</v>
      </c>
      <c r="Y20" s="146">
        <f t="shared" si="1"/>
        <v>365000000</v>
      </c>
      <c r="Z20" s="65"/>
      <c r="AA20" s="65"/>
    </row>
    <row r="21" spans="1:27" ht="124.5" customHeight="1" x14ac:dyDescent="0.25">
      <c r="A21" s="163"/>
      <c r="B21" s="163"/>
      <c r="C21" s="164">
        <v>1</v>
      </c>
      <c r="D21" s="164" t="s">
        <v>49</v>
      </c>
      <c r="E21" s="164" t="s">
        <v>14</v>
      </c>
      <c r="F21" s="164" t="s">
        <v>52</v>
      </c>
      <c r="G21" s="164"/>
      <c r="H21" s="166" t="s">
        <v>59</v>
      </c>
      <c r="I21" s="166" t="s">
        <v>220</v>
      </c>
      <c r="J21" s="226">
        <v>0.9163</v>
      </c>
      <c r="K21" s="226"/>
      <c r="L21" s="226"/>
      <c r="M21" s="226"/>
      <c r="N21" s="224">
        <v>0.85</v>
      </c>
      <c r="O21" s="177">
        <f>SUM(O22:O26)</f>
        <v>585000000</v>
      </c>
      <c r="P21" s="224">
        <v>0.87</v>
      </c>
      <c r="Q21" s="177">
        <f>SUM(Q22:Q26)</f>
        <v>710000000</v>
      </c>
      <c r="R21" s="224">
        <v>0.88</v>
      </c>
      <c r="S21" s="176">
        <f>SUM(S22:S26)</f>
        <v>900000000</v>
      </c>
      <c r="T21" s="224">
        <v>0.89</v>
      </c>
      <c r="U21" s="177">
        <f>SUM(U22:U26)</f>
        <v>1100000000</v>
      </c>
      <c r="V21" s="224">
        <v>0.9</v>
      </c>
      <c r="W21" s="177">
        <f>SUM(W22:W26)</f>
        <v>1400000000</v>
      </c>
      <c r="X21" s="224">
        <v>0.9</v>
      </c>
      <c r="Y21" s="177">
        <f t="shared" si="1"/>
        <v>4695000000</v>
      </c>
      <c r="Z21" s="166" t="s">
        <v>244</v>
      </c>
      <c r="AA21" s="166" t="s">
        <v>81</v>
      </c>
    </row>
    <row r="22" spans="1:27" ht="94.5" customHeight="1" x14ac:dyDescent="0.25">
      <c r="A22" s="78"/>
      <c r="B22" s="78"/>
      <c r="C22" s="67">
        <v>1</v>
      </c>
      <c r="D22" s="67" t="s">
        <v>49</v>
      </c>
      <c r="E22" s="67" t="s">
        <v>14</v>
      </c>
      <c r="F22" s="67" t="s">
        <v>52</v>
      </c>
      <c r="G22" s="67" t="s">
        <v>41</v>
      </c>
      <c r="H22" s="65" t="s">
        <v>60</v>
      </c>
      <c r="I22" s="65" t="s">
        <v>292</v>
      </c>
      <c r="J22" s="79" t="s">
        <v>293</v>
      </c>
      <c r="K22" s="79"/>
      <c r="L22" s="79"/>
      <c r="M22" s="79"/>
      <c r="N22" s="146">
        <v>10</v>
      </c>
      <c r="O22" s="146">
        <v>270000000</v>
      </c>
      <c r="P22" s="146">
        <v>10</v>
      </c>
      <c r="Q22" s="146">
        <v>300000000</v>
      </c>
      <c r="R22" s="146">
        <v>10</v>
      </c>
      <c r="S22" s="146">
        <v>370000000</v>
      </c>
      <c r="T22" s="146">
        <v>10</v>
      </c>
      <c r="U22" s="146">
        <v>470000000</v>
      </c>
      <c r="V22" s="146">
        <v>10</v>
      </c>
      <c r="W22" s="146">
        <v>620000000</v>
      </c>
      <c r="X22" s="184">
        <f>SUM(N22+P22+R22+T22+V22)</f>
        <v>50</v>
      </c>
      <c r="Y22" s="146">
        <f t="shared" si="1"/>
        <v>2030000000</v>
      </c>
      <c r="Z22" s="65" t="s">
        <v>263</v>
      </c>
      <c r="AA22" s="65"/>
    </row>
    <row r="23" spans="1:27" ht="94.5" customHeight="1" x14ac:dyDescent="0.25">
      <c r="A23" s="78"/>
      <c r="B23" s="78"/>
      <c r="C23" s="67">
        <v>1</v>
      </c>
      <c r="D23" s="67" t="s">
        <v>49</v>
      </c>
      <c r="E23" s="67" t="s">
        <v>14</v>
      </c>
      <c r="F23" s="67" t="s">
        <v>52</v>
      </c>
      <c r="G23" s="67" t="s">
        <v>42</v>
      </c>
      <c r="H23" s="65" t="s">
        <v>199</v>
      </c>
      <c r="I23" s="65" t="s">
        <v>296</v>
      </c>
      <c r="J23" s="79" t="s">
        <v>297</v>
      </c>
      <c r="K23" s="79"/>
      <c r="L23" s="79"/>
      <c r="M23" s="79"/>
      <c r="N23" s="146">
        <v>12</v>
      </c>
      <c r="O23" s="146">
        <v>55000000</v>
      </c>
      <c r="P23" s="146">
        <v>12</v>
      </c>
      <c r="Q23" s="146">
        <v>70000000</v>
      </c>
      <c r="R23" s="146">
        <v>12</v>
      </c>
      <c r="S23" s="146">
        <v>90000000</v>
      </c>
      <c r="T23" s="146">
        <v>12</v>
      </c>
      <c r="U23" s="146">
        <v>100000000</v>
      </c>
      <c r="V23" s="146">
        <v>12</v>
      </c>
      <c r="W23" s="146">
        <v>120000000</v>
      </c>
      <c r="X23" s="184">
        <f>SUM(N23+P23+R23+T23+V23)</f>
        <v>60</v>
      </c>
      <c r="Y23" s="146">
        <f>SUM(O23+Q23+S23+U23+W23)</f>
        <v>435000000</v>
      </c>
      <c r="Z23" s="65"/>
      <c r="AA23" s="65"/>
    </row>
    <row r="24" spans="1:27" ht="85.5" customHeight="1" x14ac:dyDescent="0.25">
      <c r="A24" s="78"/>
      <c r="B24" s="78"/>
      <c r="C24" s="67">
        <v>1</v>
      </c>
      <c r="D24" s="67" t="s">
        <v>49</v>
      </c>
      <c r="E24" s="67" t="s">
        <v>14</v>
      </c>
      <c r="F24" s="67" t="s">
        <v>52</v>
      </c>
      <c r="G24" s="67" t="s">
        <v>48</v>
      </c>
      <c r="H24" s="65" t="s">
        <v>87</v>
      </c>
      <c r="I24" s="65" t="s">
        <v>294</v>
      </c>
      <c r="J24" s="79" t="s">
        <v>295</v>
      </c>
      <c r="K24" s="79"/>
      <c r="L24" s="79"/>
      <c r="M24" s="79"/>
      <c r="N24" s="146">
        <v>4</v>
      </c>
      <c r="O24" s="146">
        <v>55000000</v>
      </c>
      <c r="P24" s="146">
        <v>4</v>
      </c>
      <c r="Q24" s="146">
        <v>70000000</v>
      </c>
      <c r="R24" s="146">
        <v>4</v>
      </c>
      <c r="S24" s="146">
        <v>90000000</v>
      </c>
      <c r="T24" s="146">
        <v>4</v>
      </c>
      <c r="U24" s="146">
        <v>100000000</v>
      </c>
      <c r="V24" s="146">
        <v>4</v>
      </c>
      <c r="W24" s="146">
        <v>120000000</v>
      </c>
      <c r="X24" s="184">
        <f>SUM(N24+P24+R24+T24+V24)</f>
        <v>20</v>
      </c>
      <c r="Y24" s="146">
        <f t="shared" si="1"/>
        <v>435000000</v>
      </c>
      <c r="Z24" s="65" t="s">
        <v>382</v>
      </c>
      <c r="AA24" s="65"/>
    </row>
    <row r="25" spans="1:27" ht="70.5" customHeight="1" x14ac:dyDescent="0.25">
      <c r="A25" s="78"/>
      <c r="B25" s="78"/>
      <c r="C25" s="67">
        <v>1</v>
      </c>
      <c r="D25" s="67" t="s">
        <v>49</v>
      </c>
      <c r="E25" s="67" t="s">
        <v>14</v>
      </c>
      <c r="F25" s="67" t="s">
        <v>52</v>
      </c>
      <c r="G25" s="67" t="s">
        <v>39</v>
      </c>
      <c r="H25" s="65" t="s">
        <v>89</v>
      </c>
      <c r="I25" s="65" t="s">
        <v>298</v>
      </c>
      <c r="J25" s="79" t="s">
        <v>295</v>
      </c>
      <c r="K25" s="79"/>
      <c r="L25" s="79"/>
      <c r="M25" s="79"/>
      <c r="N25" s="146">
        <v>4</v>
      </c>
      <c r="O25" s="146">
        <v>55000000</v>
      </c>
      <c r="P25" s="146">
        <v>4</v>
      </c>
      <c r="Q25" s="146">
        <v>70000000</v>
      </c>
      <c r="R25" s="146">
        <v>4</v>
      </c>
      <c r="S25" s="146">
        <v>90000000</v>
      </c>
      <c r="T25" s="146">
        <v>4</v>
      </c>
      <c r="U25" s="146">
        <v>100000000</v>
      </c>
      <c r="V25" s="146">
        <v>4</v>
      </c>
      <c r="W25" s="146">
        <v>120000000</v>
      </c>
      <c r="X25" s="184">
        <f>SUM(N25+P25+R25+T25+V25)</f>
        <v>20</v>
      </c>
      <c r="Y25" s="146">
        <f t="shared" si="1"/>
        <v>435000000</v>
      </c>
      <c r="Z25" s="65"/>
      <c r="AA25" s="66"/>
    </row>
    <row r="26" spans="1:27" ht="93" customHeight="1" x14ac:dyDescent="0.25">
      <c r="A26" s="78"/>
      <c r="B26" s="78"/>
      <c r="C26" s="67">
        <v>1</v>
      </c>
      <c r="D26" s="67" t="s">
        <v>49</v>
      </c>
      <c r="E26" s="67" t="s">
        <v>14</v>
      </c>
      <c r="F26" s="67" t="s">
        <v>52</v>
      </c>
      <c r="G26" s="67" t="s">
        <v>50</v>
      </c>
      <c r="H26" s="65" t="s">
        <v>93</v>
      </c>
      <c r="I26" s="65" t="s">
        <v>299</v>
      </c>
      <c r="J26" s="79" t="s">
        <v>300</v>
      </c>
      <c r="K26" s="79"/>
      <c r="L26" s="79"/>
      <c r="M26" s="79"/>
      <c r="N26" s="146">
        <v>12</v>
      </c>
      <c r="O26" s="146">
        <v>150000000</v>
      </c>
      <c r="P26" s="146">
        <v>12</v>
      </c>
      <c r="Q26" s="146">
        <v>200000000</v>
      </c>
      <c r="R26" s="146">
        <v>12</v>
      </c>
      <c r="S26" s="146">
        <v>260000000</v>
      </c>
      <c r="T26" s="146">
        <v>12</v>
      </c>
      <c r="U26" s="146">
        <v>330000000</v>
      </c>
      <c r="V26" s="146">
        <v>12</v>
      </c>
      <c r="W26" s="146">
        <v>420000000</v>
      </c>
      <c r="X26" s="184">
        <f>SUM(N26+P26+R26+T26+V26)</f>
        <v>60</v>
      </c>
      <c r="Y26" s="146">
        <f t="shared" si="1"/>
        <v>1360000000</v>
      </c>
      <c r="Z26" s="65"/>
      <c r="AA26" s="65"/>
    </row>
    <row r="27" spans="1:27" ht="141" customHeight="1" x14ac:dyDescent="0.25">
      <c r="A27" s="163"/>
      <c r="B27" s="163"/>
      <c r="C27" s="164">
        <v>1</v>
      </c>
      <c r="D27" s="164" t="s">
        <v>49</v>
      </c>
      <c r="E27" s="164" t="s">
        <v>14</v>
      </c>
      <c r="F27" s="164" t="s">
        <v>55</v>
      </c>
      <c r="G27" s="164"/>
      <c r="H27" s="166" t="s">
        <v>101</v>
      </c>
      <c r="I27" s="166" t="s">
        <v>221</v>
      </c>
      <c r="J27" s="226">
        <v>0.71599999999999997</v>
      </c>
      <c r="K27" s="226"/>
      <c r="L27" s="226"/>
      <c r="M27" s="226"/>
      <c r="N27" s="224">
        <v>0.85</v>
      </c>
      <c r="O27" s="177">
        <f t="shared" ref="O27:W27" si="2">SUM(O28:O29)</f>
        <v>322595840</v>
      </c>
      <c r="P27" s="224">
        <v>0.87</v>
      </c>
      <c r="Q27" s="177">
        <f t="shared" si="2"/>
        <v>322595840</v>
      </c>
      <c r="R27" s="224">
        <v>0.88</v>
      </c>
      <c r="S27" s="177">
        <f t="shared" si="2"/>
        <v>347595840</v>
      </c>
      <c r="T27" s="224">
        <v>0.89</v>
      </c>
      <c r="U27" s="177">
        <f t="shared" si="2"/>
        <v>347595840</v>
      </c>
      <c r="V27" s="224">
        <v>0.9</v>
      </c>
      <c r="W27" s="177">
        <f t="shared" si="2"/>
        <v>372595840</v>
      </c>
      <c r="X27" s="224">
        <v>0.9</v>
      </c>
      <c r="Y27" s="177">
        <f t="shared" si="1"/>
        <v>1712979200</v>
      </c>
      <c r="Z27" s="166" t="s">
        <v>244</v>
      </c>
      <c r="AA27" s="166" t="s">
        <v>81</v>
      </c>
    </row>
    <row r="28" spans="1:27" ht="107.25" customHeight="1" x14ac:dyDescent="0.25">
      <c r="A28" s="78"/>
      <c r="B28" s="78"/>
      <c r="C28" s="67">
        <v>1</v>
      </c>
      <c r="D28" s="67" t="s">
        <v>49</v>
      </c>
      <c r="E28" s="67" t="s">
        <v>14</v>
      </c>
      <c r="F28" s="67" t="s">
        <v>55</v>
      </c>
      <c r="G28" s="67" t="s">
        <v>41</v>
      </c>
      <c r="H28" s="65" t="s">
        <v>102</v>
      </c>
      <c r="I28" s="65" t="s">
        <v>301</v>
      </c>
      <c r="J28" s="79" t="s">
        <v>300</v>
      </c>
      <c r="K28" s="79"/>
      <c r="L28" s="79"/>
      <c r="M28" s="79"/>
      <c r="N28" s="146">
        <v>12</v>
      </c>
      <c r="O28" s="146">
        <v>200000000</v>
      </c>
      <c r="P28" s="146">
        <v>12</v>
      </c>
      <c r="Q28" s="146">
        <v>200000000</v>
      </c>
      <c r="R28" s="146">
        <v>12</v>
      </c>
      <c r="S28" s="146">
        <v>225000000</v>
      </c>
      <c r="T28" s="146">
        <v>12</v>
      </c>
      <c r="U28" s="146">
        <v>225000000</v>
      </c>
      <c r="V28" s="146">
        <v>12</v>
      </c>
      <c r="W28" s="146">
        <v>250000000</v>
      </c>
      <c r="X28" s="184">
        <f>SUM(N28+P28+R28+T28+V28)</f>
        <v>60</v>
      </c>
      <c r="Y28" s="146">
        <f t="shared" si="1"/>
        <v>1100000000</v>
      </c>
      <c r="Z28" s="65" t="s">
        <v>263</v>
      </c>
      <c r="AA28" s="65"/>
    </row>
    <row r="29" spans="1:27" ht="98.25" customHeight="1" x14ac:dyDescent="0.25">
      <c r="A29" s="78"/>
      <c r="B29" s="78"/>
      <c r="C29" s="67">
        <v>1</v>
      </c>
      <c r="D29" s="67" t="s">
        <v>49</v>
      </c>
      <c r="E29" s="67" t="s">
        <v>14</v>
      </c>
      <c r="F29" s="67" t="s">
        <v>55</v>
      </c>
      <c r="G29" s="67" t="s">
        <v>42</v>
      </c>
      <c r="H29" s="65" t="s">
        <v>198</v>
      </c>
      <c r="I29" s="65" t="s">
        <v>302</v>
      </c>
      <c r="J29" s="79" t="s">
        <v>300</v>
      </c>
      <c r="K29" s="79"/>
      <c r="L29" s="79"/>
      <c r="M29" s="79"/>
      <c r="N29" s="146">
        <v>12</v>
      </c>
      <c r="O29" s="146">
        <v>122595840</v>
      </c>
      <c r="P29" s="146">
        <v>12</v>
      </c>
      <c r="Q29" s="146">
        <v>122595840</v>
      </c>
      <c r="R29" s="146">
        <v>12</v>
      </c>
      <c r="S29" s="146">
        <v>122595840</v>
      </c>
      <c r="T29" s="146">
        <v>12</v>
      </c>
      <c r="U29" s="146">
        <v>122595840</v>
      </c>
      <c r="V29" s="146">
        <v>12</v>
      </c>
      <c r="W29" s="146">
        <v>122595840</v>
      </c>
      <c r="X29" s="184">
        <f>SUM(N29+P29+R29+T29+V29)</f>
        <v>60</v>
      </c>
      <c r="Y29" s="146">
        <f t="shared" si="1"/>
        <v>612979200</v>
      </c>
      <c r="Z29" s="65"/>
      <c r="AA29" s="65"/>
    </row>
    <row r="30" spans="1:27" ht="101.25" customHeight="1" x14ac:dyDescent="0.25">
      <c r="A30" s="163"/>
      <c r="B30" s="163"/>
      <c r="C30" s="164">
        <v>1</v>
      </c>
      <c r="D30" s="164" t="s">
        <v>49</v>
      </c>
      <c r="E30" s="164" t="s">
        <v>14</v>
      </c>
      <c r="F30" s="164" t="s">
        <v>56</v>
      </c>
      <c r="G30" s="164"/>
      <c r="H30" s="166" t="s">
        <v>62</v>
      </c>
      <c r="I30" s="166" t="s">
        <v>222</v>
      </c>
      <c r="J30" s="226">
        <v>0.63729999999999998</v>
      </c>
      <c r="K30" s="226"/>
      <c r="L30" s="226"/>
      <c r="M30" s="226"/>
      <c r="N30" s="224">
        <v>0.85</v>
      </c>
      <c r="O30" s="177">
        <f>SUM(O31:O33)</f>
        <v>2230000000</v>
      </c>
      <c r="P30" s="224">
        <v>0.85</v>
      </c>
      <c r="Q30" s="177">
        <f>SUM(Q31:Q33)</f>
        <v>2004700000</v>
      </c>
      <c r="R30" s="224">
        <v>0.9</v>
      </c>
      <c r="S30" s="177">
        <f>SUM(S31:S33)</f>
        <v>1857000000</v>
      </c>
      <c r="T30" s="224">
        <v>0.9</v>
      </c>
      <c r="U30" s="177">
        <f>SUM(U31:U33)</f>
        <v>1813000000</v>
      </c>
      <c r="V30" s="224">
        <v>0.9</v>
      </c>
      <c r="W30" s="177">
        <f>SUM(W31:W33)</f>
        <v>1678000000</v>
      </c>
      <c r="X30" s="224">
        <v>0.9</v>
      </c>
      <c r="Y30" s="177">
        <f t="shared" ref="Y30:Y33" si="3">SUM(O30+Q30+S30+U30+W30)</f>
        <v>9582700000</v>
      </c>
      <c r="Z30" s="166" t="s">
        <v>244</v>
      </c>
      <c r="AA30" s="166" t="s">
        <v>81</v>
      </c>
    </row>
    <row r="31" spans="1:27" ht="132.75" customHeight="1" x14ac:dyDescent="0.25">
      <c r="A31" s="78"/>
      <c r="B31" s="78"/>
      <c r="C31" s="67">
        <v>1</v>
      </c>
      <c r="D31" s="67" t="s">
        <v>49</v>
      </c>
      <c r="E31" s="67" t="s">
        <v>14</v>
      </c>
      <c r="F31" s="67" t="s">
        <v>56</v>
      </c>
      <c r="G31" s="67" t="s">
        <v>41</v>
      </c>
      <c r="H31" s="211" t="s">
        <v>95</v>
      </c>
      <c r="I31" s="213" t="s">
        <v>303</v>
      </c>
      <c r="J31" s="187" t="s">
        <v>304</v>
      </c>
      <c r="K31" s="187"/>
      <c r="L31" s="187"/>
      <c r="M31" s="187"/>
      <c r="N31" s="146">
        <v>13</v>
      </c>
      <c r="O31" s="146">
        <v>300000000</v>
      </c>
      <c r="P31" s="146">
        <v>13</v>
      </c>
      <c r="Q31" s="146">
        <v>400000000</v>
      </c>
      <c r="R31" s="146">
        <v>13</v>
      </c>
      <c r="S31" s="146">
        <v>500000000</v>
      </c>
      <c r="T31" s="146">
        <v>13</v>
      </c>
      <c r="U31" s="146">
        <v>600000000</v>
      </c>
      <c r="V31" s="146">
        <v>13</v>
      </c>
      <c r="W31" s="146">
        <v>700000000</v>
      </c>
      <c r="X31" s="184">
        <f>SUM(N31+P31+R31+T31+V31)</f>
        <v>65</v>
      </c>
      <c r="Y31" s="146">
        <f t="shared" si="3"/>
        <v>2500000000</v>
      </c>
      <c r="Z31" s="65" t="s">
        <v>263</v>
      </c>
      <c r="AA31" s="65"/>
    </row>
    <row r="32" spans="1:27" ht="105.75" customHeight="1" x14ac:dyDescent="0.25">
      <c r="A32" s="78"/>
      <c r="B32" s="78"/>
      <c r="C32" s="67">
        <v>1</v>
      </c>
      <c r="D32" s="67" t="s">
        <v>49</v>
      </c>
      <c r="E32" s="67" t="s">
        <v>14</v>
      </c>
      <c r="F32" s="67" t="s">
        <v>56</v>
      </c>
      <c r="G32" s="67" t="s">
        <v>50</v>
      </c>
      <c r="H32" s="213" t="s">
        <v>97</v>
      </c>
      <c r="I32" s="223" t="s">
        <v>305</v>
      </c>
      <c r="J32" s="79" t="s">
        <v>396</v>
      </c>
      <c r="K32" s="79"/>
      <c r="L32" s="79"/>
      <c r="M32" s="79"/>
      <c r="N32" s="146">
        <v>3</v>
      </c>
      <c r="O32" s="146">
        <v>1830000000</v>
      </c>
      <c r="P32" s="146">
        <v>2</v>
      </c>
      <c r="Q32" s="146">
        <v>1454700000</v>
      </c>
      <c r="R32" s="146">
        <v>1</v>
      </c>
      <c r="S32" s="146">
        <v>1157000000</v>
      </c>
      <c r="T32" s="146">
        <v>1</v>
      </c>
      <c r="U32" s="146">
        <v>1013000000</v>
      </c>
      <c r="V32" s="146">
        <v>1</v>
      </c>
      <c r="W32" s="146">
        <v>778000000</v>
      </c>
      <c r="X32" s="184">
        <f>SUM(N32+P32+R32+T32+V32)</f>
        <v>8</v>
      </c>
      <c r="Y32" s="146">
        <f t="shared" si="3"/>
        <v>6232700000</v>
      </c>
      <c r="Z32" s="65"/>
      <c r="AA32" s="65"/>
    </row>
    <row r="33" spans="1:27" ht="132.75" customHeight="1" x14ac:dyDescent="0.25">
      <c r="A33" s="78"/>
      <c r="B33" s="78"/>
      <c r="C33" s="67">
        <v>1</v>
      </c>
      <c r="D33" s="67" t="s">
        <v>49</v>
      </c>
      <c r="E33" s="67" t="s">
        <v>14</v>
      </c>
      <c r="F33" s="67" t="s">
        <v>56</v>
      </c>
      <c r="G33" s="67" t="s">
        <v>200</v>
      </c>
      <c r="H33" s="211" t="s">
        <v>201</v>
      </c>
      <c r="I33" s="212" t="s">
        <v>307</v>
      </c>
      <c r="J33" s="79" t="s">
        <v>308</v>
      </c>
      <c r="K33" s="79"/>
      <c r="L33" s="79"/>
      <c r="M33" s="79"/>
      <c r="N33" s="146">
        <v>8</v>
      </c>
      <c r="O33" s="146">
        <v>100000000</v>
      </c>
      <c r="P33" s="146">
        <v>10</v>
      </c>
      <c r="Q33" s="146">
        <v>150000000</v>
      </c>
      <c r="R33" s="146">
        <v>12</v>
      </c>
      <c r="S33" s="146">
        <v>200000000</v>
      </c>
      <c r="T33" s="146">
        <v>12</v>
      </c>
      <c r="U33" s="146">
        <v>200000000</v>
      </c>
      <c r="V33" s="146">
        <v>12</v>
      </c>
      <c r="W33" s="146">
        <v>200000000</v>
      </c>
      <c r="X33" s="184">
        <f>SUM(N33+P33+R33+T33+V33)</f>
        <v>54</v>
      </c>
      <c r="Y33" s="146">
        <f t="shared" si="3"/>
        <v>850000000</v>
      </c>
      <c r="Z33" s="65"/>
      <c r="AA33" s="65"/>
    </row>
    <row r="34" spans="1:27" ht="147.75" customHeight="1" x14ac:dyDescent="0.25">
      <c r="A34" s="252"/>
      <c r="B34" s="250" t="s">
        <v>196</v>
      </c>
      <c r="C34" s="253"/>
      <c r="D34" s="253"/>
      <c r="E34" s="253"/>
      <c r="F34" s="254"/>
      <c r="G34" s="254"/>
      <c r="H34" s="255"/>
      <c r="I34" s="250" t="s">
        <v>194</v>
      </c>
      <c r="J34" s="256" t="s">
        <v>231</v>
      </c>
      <c r="K34" s="256"/>
      <c r="L34" s="256"/>
      <c r="M34" s="256"/>
      <c r="N34" s="251">
        <v>0.8</v>
      </c>
      <c r="O34" s="257">
        <f>SUM(O35+O42+O71+O82+O92)</f>
        <v>17639174268</v>
      </c>
      <c r="P34" s="251">
        <v>0.8</v>
      </c>
      <c r="Q34" s="257">
        <f>SUM(Q35+Q42+Q71+Q82+Q92)</f>
        <v>18152851768</v>
      </c>
      <c r="R34" s="251">
        <v>0.85</v>
      </c>
      <c r="S34" s="257">
        <f>SUM(S35+S42+S71+S82+S92)</f>
        <v>18881062693</v>
      </c>
      <c r="T34" s="251">
        <v>0.85</v>
      </c>
      <c r="U34" s="257">
        <f>SUM(U35+U42+U71+U82+U92)</f>
        <v>19382548383</v>
      </c>
      <c r="V34" s="251">
        <v>0.9</v>
      </c>
      <c r="W34" s="257">
        <f>SUM(W35+W42+W71+W82+W92)</f>
        <v>20122888071</v>
      </c>
      <c r="X34" s="251">
        <v>0.9</v>
      </c>
      <c r="Y34" s="257">
        <f>SUM(O34+Q34+S34+U34+W34)</f>
        <v>94178525183</v>
      </c>
      <c r="Z34" s="250" t="s">
        <v>81</v>
      </c>
      <c r="AA34" s="250" t="s">
        <v>81</v>
      </c>
    </row>
    <row r="35" spans="1:27" ht="121.5" customHeight="1" x14ac:dyDescent="0.25">
      <c r="A35" s="151"/>
      <c r="B35" s="151"/>
      <c r="C35" s="152">
        <v>1</v>
      </c>
      <c r="D35" s="152" t="s">
        <v>49</v>
      </c>
      <c r="E35" s="152" t="s">
        <v>41</v>
      </c>
      <c r="F35" s="152"/>
      <c r="G35" s="152"/>
      <c r="H35" s="154" t="s">
        <v>104</v>
      </c>
      <c r="I35" s="154" t="s">
        <v>167</v>
      </c>
      <c r="J35" s="227">
        <v>0.85</v>
      </c>
      <c r="K35" s="227"/>
      <c r="L35" s="227"/>
      <c r="M35" s="227"/>
      <c r="N35" s="159">
        <v>0.8</v>
      </c>
      <c r="O35" s="158">
        <f>SUM(O36)</f>
        <v>1653250000</v>
      </c>
      <c r="P35" s="159">
        <v>0.75</v>
      </c>
      <c r="Q35" s="158">
        <f>SUM(Q36)</f>
        <v>1788727500</v>
      </c>
      <c r="R35" s="159">
        <v>0.75</v>
      </c>
      <c r="S35" s="158">
        <f>SUM(S36)</f>
        <v>1926938425</v>
      </c>
      <c r="T35" s="159">
        <v>0.65</v>
      </c>
      <c r="U35" s="158">
        <f>SUM(U36)</f>
        <v>2053424115</v>
      </c>
      <c r="V35" s="159">
        <v>0.6</v>
      </c>
      <c r="W35" s="158">
        <f>SUM(W36)</f>
        <v>2238763803</v>
      </c>
      <c r="X35" s="159">
        <v>0.5</v>
      </c>
      <c r="Y35" s="160">
        <f t="shared" ref="Y35:Y97" si="4">SUM(O35+Q35+S35+U35+W35)</f>
        <v>9661103843</v>
      </c>
      <c r="Z35" s="154" t="s">
        <v>164</v>
      </c>
      <c r="AA35" s="154" t="s">
        <v>43</v>
      </c>
    </row>
    <row r="36" spans="1:27" ht="129.75" customHeight="1" x14ac:dyDescent="0.25">
      <c r="A36" s="179"/>
      <c r="B36" s="179"/>
      <c r="C36" s="180">
        <v>1</v>
      </c>
      <c r="D36" s="180" t="s">
        <v>49</v>
      </c>
      <c r="E36" s="180" t="s">
        <v>41</v>
      </c>
      <c r="F36" s="180" t="s">
        <v>38</v>
      </c>
      <c r="G36" s="41"/>
      <c r="H36" s="181" t="s">
        <v>105</v>
      </c>
      <c r="I36" s="181" t="s">
        <v>168</v>
      </c>
      <c r="J36" s="261" t="s">
        <v>315</v>
      </c>
      <c r="K36" s="261"/>
      <c r="L36" s="261"/>
      <c r="M36" s="261"/>
      <c r="N36" s="261" t="s">
        <v>316</v>
      </c>
      <c r="O36" s="182">
        <f>SUM(O37:O40)</f>
        <v>1653250000</v>
      </c>
      <c r="P36" s="261" t="s">
        <v>317</v>
      </c>
      <c r="Q36" s="182">
        <f>SUM(Q37:Q40)</f>
        <v>1788727500</v>
      </c>
      <c r="R36" s="261" t="s">
        <v>318</v>
      </c>
      <c r="S36" s="182">
        <f>SUM(S37:S40)</f>
        <v>1926938425</v>
      </c>
      <c r="T36" s="261" t="s">
        <v>319</v>
      </c>
      <c r="U36" s="182">
        <f>SUM(U37:U40)</f>
        <v>2053424115</v>
      </c>
      <c r="V36" s="261" t="s">
        <v>320</v>
      </c>
      <c r="W36" s="182">
        <f>SUM(W37:W40)</f>
        <v>2238763803</v>
      </c>
      <c r="X36" s="261" t="s">
        <v>321</v>
      </c>
      <c r="Y36" s="329">
        <f t="shared" si="4"/>
        <v>9661103843</v>
      </c>
      <c r="Z36" s="42"/>
      <c r="AA36" s="43"/>
    </row>
    <row r="37" spans="1:27" ht="142.5" customHeight="1" x14ac:dyDescent="0.25">
      <c r="A37" s="78"/>
      <c r="B37" s="78"/>
      <c r="C37" s="67">
        <v>1</v>
      </c>
      <c r="D37" s="67" t="s">
        <v>49</v>
      </c>
      <c r="E37" s="67" t="s">
        <v>41</v>
      </c>
      <c r="F37" s="67" t="s">
        <v>38</v>
      </c>
      <c r="G37" s="67" t="s">
        <v>14</v>
      </c>
      <c r="H37" s="214" t="s">
        <v>106</v>
      </c>
      <c r="I37" s="215" t="s">
        <v>309</v>
      </c>
      <c r="J37" s="69" t="s">
        <v>155</v>
      </c>
      <c r="K37" s="69"/>
      <c r="L37" s="69"/>
      <c r="M37" s="69"/>
      <c r="N37" s="69">
        <v>60</v>
      </c>
      <c r="O37" s="69">
        <v>50000000</v>
      </c>
      <c r="P37" s="69">
        <v>60</v>
      </c>
      <c r="Q37" s="69">
        <v>50000000</v>
      </c>
      <c r="R37" s="69">
        <v>75</v>
      </c>
      <c r="S37" s="69">
        <v>53000000</v>
      </c>
      <c r="T37" s="69">
        <v>100</v>
      </c>
      <c r="U37" s="69">
        <v>53500000</v>
      </c>
      <c r="V37" s="69">
        <v>125</v>
      </c>
      <c r="W37" s="69">
        <v>60000000</v>
      </c>
      <c r="X37" s="184">
        <f>SUM(N37+P37+R37+T37+V37)</f>
        <v>420</v>
      </c>
      <c r="Y37" s="146">
        <f t="shared" si="4"/>
        <v>266500000</v>
      </c>
      <c r="Z37" s="65"/>
      <c r="AA37" s="66"/>
    </row>
    <row r="38" spans="1:27" ht="132" customHeight="1" x14ac:dyDescent="0.25">
      <c r="A38" s="78"/>
      <c r="B38" s="78"/>
      <c r="C38" s="67">
        <v>1</v>
      </c>
      <c r="D38" s="67" t="s">
        <v>49</v>
      </c>
      <c r="E38" s="67" t="s">
        <v>41</v>
      </c>
      <c r="F38" s="67" t="s">
        <v>38</v>
      </c>
      <c r="G38" s="67" t="s">
        <v>41</v>
      </c>
      <c r="H38" s="214" t="s">
        <v>107</v>
      </c>
      <c r="I38" s="215" t="s">
        <v>310</v>
      </c>
      <c r="J38" s="69" t="s">
        <v>113</v>
      </c>
      <c r="K38" s="69"/>
      <c r="L38" s="69"/>
      <c r="M38" s="69"/>
      <c r="N38" s="69">
        <v>18</v>
      </c>
      <c r="O38" s="69">
        <v>150000000</v>
      </c>
      <c r="P38" s="69">
        <v>18</v>
      </c>
      <c r="Q38" s="69">
        <v>180000000</v>
      </c>
      <c r="R38" s="69">
        <v>18</v>
      </c>
      <c r="S38" s="69">
        <v>200000000</v>
      </c>
      <c r="T38" s="69">
        <v>18</v>
      </c>
      <c r="U38" s="69">
        <v>200000000</v>
      </c>
      <c r="V38" s="69">
        <v>18</v>
      </c>
      <c r="W38" s="69">
        <v>250000000</v>
      </c>
      <c r="X38" s="69">
        <v>18</v>
      </c>
      <c r="Y38" s="146">
        <f t="shared" si="4"/>
        <v>980000000</v>
      </c>
      <c r="Z38" s="65"/>
      <c r="AA38" s="66"/>
    </row>
    <row r="39" spans="1:27" ht="119.25" customHeight="1" x14ac:dyDescent="0.25">
      <c r="A39" s="78"/>
      <c r="B39" s="78"/>
      <c r="C39" s="67">
        <v>1</v>
      </c>
      <c r="D39" s="67" t="s">
        <v>49</v>
      </c>
      <c r="E39" s="67" t="s">
        <v>41</v>
      </c>
      <c r="F39" s="67" t="s">
        <v>38</v>
      </c>
      <c r="G39" s="67" t="s">
        <v>40</v>
      </c>
      <c r="H39" s="214" t="s">
        <v>108</v>
      </c>
      <c r="I39" s="215" t="s">
        <v>311</v>
      </c>
      <c r="J39" s="184" t="s">
        <v>313</v>
      </c>
      <c r="K39" s="184"/>
      <c r="L39" s="184"/>
      <c r="M39" s="184"/>
      <c r="N39" s="184">
        <v>11</v>
      </c>
      <c r="O39" s="184">
        <v>53250000</v>
      </c>
      <c r="P39" s="184">
        <v>90</v>
      </c>
      <c r="Q39" s="184">
        <v>53000000</v>
      </c>
      <c r="R39" s="184">
        <v>90</v>
      </c>
      <c r="S39" s="184">
        <v>53227500</v>
      </c>
      <c r="T39" s="184">
        <v>95</v>
      </c>
      <c r="U39" s="184">
        <v>54227500</v>
      </c>
      <c r="V39" s="184">
        <v>95</v>
      </c>
      <c r="W39" s="184">
        <v>75000000</v>
      </c>
      <c r="X39" s="184">
        <f>SUM(N39+P39+R39+T39+V39)</f>
        <v>381</v>
      </c>
      <c r="Y39" s="146">
        <f t="shared" si="4"/>
        <v>288705000</v>
      </c>
      <c r="Z39" s="65"/>
      <c r="AA39" s="66"/>
    </row>
    <row r="40" spans="1:27" ht="135.75" customHeight="1" x14ac:dyDescent="0.25">
      <c r="A40" s="78"/>
      <c r="B40" s="78"/>
      <c r="C40" s="67">
        <v>1</v>
      </c>
      <c r="D40" s="67" t="s">
        <v>49</v>
      </c>
      <c r="E40" s="67" t="s">
        <v>41</v>
      </c>
      <c r="F40" s="67" t="s">
        <v>38</v>
      </c>
      <c r="G40" s="67" t="s">
        <v>42</v>
      </c>
      <c r="H40" s="214" t="s">
        <v>109</v>
      </c>
      <c r="I40" s="215" t="s">
        <v>312</v>
      </c>
      <c r="J40" s="184" t="s">
        <v>314</v>
      </c>
      <c r="K40" s="184"/>
      <c r="L40" s="184"/>
      <c r="M40" s="184"/>
      <c r="N40" s="184">
        <v>29</v>
      </c>
      <c r="O40" s="146">
        <v>1400000000</v>
      </c>
      <c r="P40" s="184">
        <v>30</v>
      </c>
      <c r="Q40" s="146">
        <v>1505727500</v>
      </c>
      <c r="R40" s="184">
        <v>35</v>
      </c>
      <c r="S40" s="146">
        <v>1620710925</v>
      </c>
      <c r="T40" s="184">
        <v>40</v>
      </c>
      <c r="U40" s="146">
        <v>1745696615</v>
      </c>
      <c r="V40" s="184">
        <v>45</v>
      </c>
      <c r="W40" s="146">
        <v>1853763803</v>
      </c>
      <c r="X40" s="184">
        <f>SUM(N40+P40+R40+T40+V40)</f>
        <v>179</v>
      </c>
      <c r="Y40" s="184">
        <f t="shared" si="4"/>
        <v>8125898843</v>
      </c>
      <c r="Z40" s="65"/>
      <c r="AA40" s="66"/>
    </row>
    <row r="41" spans="1:27" ht="123" customHeight="1" x14ac:dyDescent="0.25">
      <c r="A41" s="78"/>
      <c r="B41" s="78"/>
      <c r="C41" s="67">
        <v>1</v>
      </c>
      <c r="D41" s="67" t="s">
        <v>49</v>
      </c>
      <c r="E41" s="67" t="s">
        <v>41</v>
      </c>
      <c r="F41" s="67" t="s">
        <v>38</v>
      </c>
      <c r="G41" s="67" t="s">
        <v>48</v>
      </c>
      <c r="H41" s="214" t="s">
        <v>435</v>
      </c>
      <c r="I41" s="215" t="s">
        <v>436</v>
      </c>
      <c r="J41" s="184" t="s">
        <v>437</v>
      </c>
      <c r="K41" s="184"/>
      <c r="L41" s="184"/>
      <c r="M41" s="184"/>
      <c r="N41" s="184">
        <v>29</v>
      </c>
      <c r="O41" s="146">
        <v>1400000000</v>
      </c>
      <c r="P41" s="184">
        <v>30</v>
      </c>
      <c r="Q41" s="146">
        <v>1505727500</v>
      </c>
      <c r="R41" s="184">
        <v>35</v>
      </c>
      <c r="S41" s="146">
        <v>1620710925</v>
      </c>
      <c r="T41" s="184">
        <v>40</v>
      </c>
      <c r="U41" s="146">
        <v>1745696615</v>
      </c>
      <c r="V41" s="184">
        <v>45</v>
      </c>
      <c r="W41" s="146">
        <v>1853763803</v>
      </c>
      <c r="X41" s="184">
        <f>SUM(N41+P41+R41+T41+V41)</f>
        <v>179</v>
      </c>
      <c r="Y41" s="184">
        <f t="shared" ref="Y41" si="5">SUM(O41+Q41+S41+U41+W41)</f>
        <v>8125898843</v>
      </c>
      <c r="Z41" s="65"/>
      <c r="AA41" s="66"/>
    </row>
    <row r="42" spans="1:27" ht="99" customHeight="1" x14ac:dyDescent="0.25">
      <c r="A42" s="283"/>
      <c r="B42" s="283"/>
      <c r="C42" s="284">
        <v>1</v>
      </c>
      <c r="D42" s="284" t="s">
        <v>49</v>
      </c>
      <c r="E42" s="284" t="s">
        <v>42</v>
      </c>
      <c r="F42" s="284"/>
      <c r="G42" s="284"/>
      <c r="H42" s="285" t="s">
        <v>114</v>
      </c>
      <c r="I42" s="285" t="s">
        <v>184</v>
      </c>
      <c r="J42" s="286">
        <v>0.85</v>
      </c>
      <c r="K42" s="286"/>
      <c r="L42" s="286"/>
      <c r="M42" s="286"/>
      <c r="N42" s="287">
        <v>0.6</v>
      </c>
      <c r="O42" s="288">
        <f>SUM(O43+O56)</f>
        <v>3275000000</v>
      </c>
      <c r="P42" s="287">
        <v>0.55000000000000004</v>
      </c>
      <c r="Q42" s="288">
        <f>SUM(Q43+Q56)</f>
        <v>3575000000</v>
      </c>
      <c r="R42" s="287">
        <v>0.5</v>
      </c>
      <c r="S42" s="288">
        <f>SUM(S43+S56)</f>
        <v>3950000000</v>
      </c>
      <c r="T42" s="287">
        <v>0.45</v>
      </c>
      <c r="U42" s="288">
        <f>SUM(U43+U56)</f>
        <v>4275000000</v>
      </c>
      <c r="V42" s="287">
        <v>0.4</v>
      </c>
      <c r="W42" s="288">
        <f>SUM(W43+W56)</f>
        <v>4625000000</v>
      </c>
      <c r="X42" s="287">
        <v>0.5</v>
      </c>
      <c r="Y42" s="289">
        <f t="shared" si="4"/>
        <v>19700000000</v>
      </c>
      <c r="Z42" s="285" t="s">
        <v>239</v>
      </c>
      <c r="AA42" s="285" t="s">
        <v>81</v>
      </c>
    </row>
    <row r="43" spans="1:27" ht="195.75" customHeight="1" x14ac:dyDescent="0.25">
      <c r="A43" s="235"/>
      <c r="B43" s="235"/>
      <c r="C43" s="236">
        <v>1</v>
      </c>
      <c r="D43" s="236" t="s">
        <v>49</v>
      </c>
      <c r="E43" s="236" t="s">
        <v>42</v>
      </c>
      <c r="F43" s="236" t="s">
        <v>15</v>
      </c>
      <c r="G43" s="237"/>
      <c r="H43" s="238" t="s">
        <v>115</v>
      </c>
      <c r="I43" s="238" t="s">
        <v>185</v>
      </c>
      <c r="J43" s="262" t="s">
        <v>329</v>
      </c>
      <c r="K43" s="262"/>
      <c r="L43" s="262"/>
      <c r="M43" s="262"/>
      <c r="N43" s="262" t="s">
        <v>330</v>
      </c>
      <c r="O43" s="239">
        <f>SUM(O44:O54)</f>
        <v>1000000000</v>
      </c>
      <c r="P43" s="262" t="s">
        <v>331</v>
      </c>
      <c r="Q43" s="240">
        <f>SUM(Q44:Q54)</f>
        <v>1300000000</v>
      </c>
      <c r="R43" s="262" t="s">
        <v>332</v>
      </c>
      <c r="S43" s="239">
        <f>SUM(S44:S54)</f>
        <v>1550000000</v>
      </c>
      <c r="T43" s="262" t="s">
        <v>333</v>
      </c>
      <c r="U43" s="239">
        <f>SUM(U44:U54)</f>
        <v>1700000000</v>
      </c>
      <c r="V43" s="262" t="s">
        <v>334</v>
      </c>
      <c r="W43" s="239">
        <f>SUM(W44:W54)</f>
        <v>1950000000</v>
      </c>
      <c r="X43" s="262" t="s">
        <v>395</v>
      </c>
      <c r="Y43" s="241">
        <f t="shared" si="4"/>
        <v>7500000000</v>
      </c>
      <c r="Z43" s="242"/>
      <c r="AA43" s="243"/>
    </row>
    <row r="44" spans="1:27" ht="183.75" customHeight="1" x14ac:dyDescent="0.25">
      <c r="A44" s="78"/>
      <c r="B44" s="78"/>
      <c r="C44" s="67">
        <v>1</v>
      </c>
      <c r="D44" s="67" t="s">
        <v>49</v>
      </c>
      <c r="E44" s="67" t="s">
        <v>42</v>
      </c>
      <c r="F44" s="67" t="s">
        <v>15</v>
      </c>
      <c r="G44" s="67" t="s">
        <v>14</v>
      </c>
      <c r="H44" s="214" t="s">
        <v>124</v>
      </c>
      <c r="I44" s="184" t="s">
        <v>322</v>
      </c>
      <c r="J44" s="187" t="s">
        <v>323</v>
      </c>
      <c r="K44" s="187"/>
      <c r="L44" s="187"/>
      <c r="M44" s="187"/>
      <c r="N44" s="265">
        <v>186</v>
      </c>
      <c r="O44" s="146">
        <v>150000000</v>
      </c>
      <c r="P44" s="265">
        <v>186</v>
      </c>
      <c r="Q44" s="146">
        <v>175000000</v>
      </c>
      <c r="R44" s="265">
        <v>186</v>
      </c>
      <c r="S44" s="146">
        <v>200000000</v>
      </c>
      <c r="T44" s="265">
        <v>186</v>
      </c>
      <c r="U44" s="146">
        <v>225000000</v>
      </c>
      <c r="V44" s="265">
        <v>186</v>
      </c>
      <c r="W44" s="146">
        <v>250000000</v>
      </c>
      <c r="X44" s="265">
        <v>186</v>
      </c>
      <c r="Y44" s="146">
        <f>SUM(O44+Q44+S44+U44+W44)</f>
        <v>1000000000</v>
      </c>
      <c r="Z44" s="65"/>
      <c r="AA44" s="66"/>
    </row>
    <row r="45" spans="1:27" ht="162.75" customHeight="1" x14ac:dyDescent="0.25">
      <c r="A45" s="78"/>
      <c r="B45" s="78"/>
      <c r="C45" s="67">
        <v>1</v>
      </c>
      <c r="D45" s="67" t="s">
        <v>49</v>
      </c>
      <c r="E45" s="67" t="s">
        <v>42</v>
      </c>
      <c r="F45" s="67" t="s">
        <v>15</v>
      </c>
      <c r="G45" s="67" t="s">
        <v>41</v>
      </c>
      <c r="H45" s="214" t="s">
        <v>397</v>
      </c>
      <c r="I45" s="184" t="s">
        <v>398</v>
      </c>
      <c r="J45" s="187" t="s">
        <v>323</v>
      </c>
      <c r="K45" s="187"/>
      <c r="L45" s="187"/>
      <c r="M45" s="187"/>
      <c r="N45" s="265">
        <v>186</v>
      </c>
      <c r="O45" s="146">
        <v>150000000</v>
      </c>
      <c r="P45" s="265">
        <v>186</v>
      </c>
      <c r="Q45" s="146">
        <v>175000000</v>
      </c>
      <c r="R45" s="265">
        <v>186</v>
      </c>
      <c r="S45" s="146">
        <v>200000000</v>
      </c>
      <c r="T45" s="265">
        <v>186</v>
      </c>
      <c r="U45" s="146">
        <v>225000000</v>
      </c>
      <c r="V45" s="265">
        <v>186</v>
      </c>
      <c r="W45" s="146">
        <v>250000000</v>
      </c>
      <c r="X45" s="265">
        <v>186</v>
      </c>
      <c r="Y45" s="146">
        <f>SUM(O45+Q45+S45+U45+W45)</f>
        <v>1000000000</v>
      </c>
      <c r="Z45" s="65"/>
      <c r="AA45" s="66"/>
    </row>
    <row r="46" spans="1:27" ht="159" customHeight="1" x14ac:dyDescent="0.25">
      <c r="A46" s="78"/>
      <c r="B46" s="78"/>
      <c r="C46" s="67">
        <v>1</v>
      </c>
      <c r="D46" s="67" t="s">
        <v>49</v>
      </c>
      <c r="E46" s="67" t="s">
        <v>42</v>
      </c>
      <c r="F46" s="67" t="s">
        <v>15</v>
      </c>
      <c r="G46" s="67" t="s">
        <v>40</v>
      </c>
      <c r="H46" s="214" t="s">
        <v>116</v>
      </c>
      <c r="I46" s="184" t="s">
        <v>324</v>
      </c>
      <c r="J46" s="187" t="s">
        <v>248</v>
      </c>
      <c r="K46" s="187"/>
      <c r="L46" s="187"/>
      <c r="M46" s="187"/>
      <c r="N46" s="265">
        <v>33</v>
      </c>
      <c r="O46" s="146">
        <v>150000000</v>
      </c>
      <c r="P46" s="265">
        <v>33</v>
      </c>
      <c r="Q46" s="146">
        <v>150000000</v>
      </c>
      <c r="R46" s="265">
        <v>35</v>
      </c>
      <c r="S46" s="146">
        <v>200000000</v>
      </c>
      <c r="T46" s="265">
        <v>35</v>
      </c>
      <c r="U46" s="146">
        <v>200000000</v>
      </c>
      <c r="V46" s="265">
        <v>40</v>
      </c>
      <c r="W46" s="146">
        <v>250000000</v>
      </c>
      <c r="X46" s="188">
        <f t="shared" ref="X46:X55" si="6">SUM(N46+P46+R46+T46+V46)</f>
        <v>176</v>
      </c>
      <c r="Y46" s="146">
        <f t="shared" si="4"/>
        <v>950000000</v>
      </c>
      <c r="Z46" s="65" t="s">
        <v>382</v>
      </c>
      <c r="AA46" s="66"/>
    </row>
    <row r="47" spans="1:27" ht="141" customHeight="1" x14ac:dyDescent="0.25">
      <c r="A47" s="78"/>
      <c r="B47" s="78"/>
      <c r="C47" s="67">
        <v>1</v>
      </c>
      <c r="D47" s="67" t="s">
        <v>49</v>
      </c>
      <c r="E47" s="67" t="s">
        <v>42</v>
      </c>
      <c r="F47" s="67" t="s">
        <v>15</v>
      </c>
      <c r="G47" s="67" t="s">
        <v>42</v>
      </c>
      <c r="H47" s="214" t="s">
        <v>117</v>
      </c>
      <c r="I47" s="184" t="s">
        <v>399</v>
      </c>
      <c r="J47" s="187" t="s">
        <v>248</v>
      </c>
      <c r="K47" s="187"/>
      <c r="L47" s="187"/>
      <c r="M47" s="187"/>
      <c r="N47" s="265">
        <v>33</v>
      </c>
      <c r="O47" s="146">
        <v>150000000</v>
      </c>
      <c r="P47" s="265">
        <v>33</v>
      </c>
      <c r="Q47" s="146">
        <v>150000000</v>
      </c>
      <c r="R47" s="265">
        <v>35</v>
      </c>
      <c r="S47" s="146">
        <v>200000000</v>
      </c>
      <c r="T47" s="265">
        <v>35</v>
      </c>
      <c r="U47" s="146">
        <v>200000000</v>
      </c>
      <c r="V47" s="265">
        <v>40</v>
      </c>
      <c r="W47" s="146">
        <v>250000000</v>
      </c>
      <c r="X47" s="188">
        <f t="shared" si="6"/>
        <v>176</v>
      </c>
      <c r="Y47" s="146">
        <f t="shared" ref="Y47" si="7">SUM(O47+Q47+S47+U47+W47)</f>
        <v>950000000</v>
      </c>
      <c r="Z47" s="65" t="s">
        <v>382</v>
      </c>
      <c r="AA47" s="66"/>
    </row>
    <row r="48" spans="1:27" ht="120" customHeight="1" x14ac:dyDescent="0.25">
      <c r="A48" s="78"/>
      <c r="B48" s="78"/>
      <c r="C48" s="67">
        <v>1</v>
      </c>
      <c r="D48" s="67" t="s">
        <v>49</v>
      </c>
      <c r="E48" s="67" t="s">
        <v>42</v>
      </c>
      <c r="F48" s="67" t="s">
        <v>15</v>
      </c>
      <c r="G48" s="67" t="s">
        <v>48</v>
      </c>
      <c r="H48" s="214" t="s">
        <v>400</v>
      </c>
      <c r="I48" s="184" t="s">
        <v>342</v>
      </c>
      <c r="J48" s="187" t="s">
        <v>248</v>
      </c>
      <c r="K48" s="187"/>
      <c r="L48" s="187"/>
      <c r="M48" s="187"/>
      <c r="N48" s="265">
        <v>33</v>
      </c>
      <c r="O48" s="146">
        <v>150000000</v>
      </c>
      <c r="P48" s="265">
        <v>33</v>
      </c>
      <c r="Q48" s="146">
        <v>150000000</v>
      </c>
      <c r="R48" s="265">
        <v>35</v>
      </c>
      <c r="S48" s="146">
        <v>200000000</v>
      </c>
      <c r="T48" s="265">
        <v>35</v>
      </c>
      <c r="U48" s="146">
        <v>200000000</v>
      </c>
      <c r="V48" s="265">
        <v>40</v>
      </c>
      <c r="W48" s="146">
        <v>250000000</v>
      </c>
      <c r="X48" s="188">
        <f t="shared" si="6"/>
        <v>176</v>
      </c>
      <c r="Y48" s="146">
        <f t="shared" ref="Y48" si="8">SUM(O48+Q48+S48+U48+W48)</f>
        <v>950000000</v>
      </c>
      <c r="Z48" s="65" t="s">
        <v>382</v>
      </c>
      <c r="AA48" s="66"/>
    </row>
    <row r="49" spans="1:27" ht="238.5" customHeight="1" x14ac:dyDescent="0.25">
      <c r="A49" s="78"/>
      <c r="B49" s="78"/>
      <c r="C49" s="67">
        <v>1</v>
      </c>
      <c r="D49" s="67" t="s">
        <v>49</v>
      </c>
      <c r="E49" s="67" t="s">
        <v>42</v>
      </c>
      <c r="F49" s="67" t="s">
        <v>15</v>
      </c>
      <c r="G49" s="67" t="s">
        <v>49</v>
      </c>
      <c r="H49" s="214" t="s">
        <v>118</v>
      </c>
      <c r="I49" s="217" t="s">
        <v>325</v>
      </c>
      <c r="J49" s="66" t="s">
        <v>149</v>
      </c>
      <c r="K49" s="66"/>
      <c r="L49" s="66"/>
      <c r="M49" s="66"/>
      <c r="N49" s="208">
        <v>10</v>
      </c>
      <c r="O49" s="146">
        <v>50000000</v>
      </c>
      <c r="P49" s="146">
        <v>15</v>
      </c>
      <c r="Q49" s="146">
        <v>75000000</v>
      </c>
      <c r="R49" s="146">
        <v>15</v>
      </c>
      <c r="S49" s="146">
        <v>75000000</v>
      </c>
      <c r="T49" s="146">
        <v>20</v>
      </c>
      <c r="U49" s="146">
        <v>100000000</v>
      </c>
      <c r="V49" s="146">
        <v>20</v>
      </c>
      <c r="W49" s="146">
        <v>100000000</v>
      </c>
      <c r="X49" s="188">
        <f t="shared" si="6"/>
        <v>80</v>
      </c>
      <c r="Y49" s="146">
        <f t="shared" si="4"/>
        <v>400000000</v>
      </c>
      <c r="Z49" s="65"/>
      <c r="AA49" s="66"/>
    </row>
    <row r="50" spans="1:27" ht="219" customHeight="1" x14ac:dyDescent="0.25">
      <c r="A50" s="78"/>
      <c r="B50" s="78"/>
      <c r="C50" s="67">
        <v>1</v>
      </c>
      <c r="D50" s="67" t="s">
        <v>49</v>
      </c>
      <c r="E50" s="67" t="s">
        <v>42</v>
      </c>
      <c r="F50" s="67" t="s">
        <v>15</v>
      </c>
      <c r="G50" s="67" t="s">
        <v>39</v>
      </c>
      <c r="H50" s="214" t="s">
        <v>401</v>
      </c>
      <c r="I50" s="217" t="s">
        <v>402</v>
      </c>
      <c r="J50" s="66" t="s">
        <v>149</v>
      </c>
      <c r="K50" s="66"/>
      <c r="L50" s="66"/>
      <c r="M50" s="66"/>
      <c r="N50" s="208">
        <v>10</v>
      </c>
      <c r="O50" s="146">
        <v>50000000</v>
      </c>
      <c r="P50" s="146">
        <v>15</v>
      </c>
      <c r="Q50" s="146">
        <v>75000000</v>
      </c>
      <c r="R50" s="146">
        <v>15</v>
      </c>
      <c r="S50" s="146">
        <v>75000000</v>
      </c>
      <c r="T50" s="146">
        <v>20</v>
      </c>
      <c r="U50" s="146">
        <v>100000000</v>
      </c>
      <c r="V50" s="146">
        <v>20</v>
      </c>
      <c r="W50" s="146">
        <v>100000000</v>
      </c>
      <c r="X50" s="188">
        <f t="shared" si="6"/>
        <v>80</v>
      </c>
      <c r="Y50" s="146">
        <f t="shared" ref="Y50" si="9">SUM(O50+Q50+S50+U50+W50)</f>
        <v>400000000</v>
      </c>
      <c r="Z50" s="65"/>
      <c r="AA50" s="66"/>
    </row>
    <row r="51" spans="1:27" ht="135" customHeight="1" x14ac:dyDescent="0.25">
      <c r="A51" s="78"/>
      <c r="B51" s="78"/>
      <c r="C51" s="67">
        <v>1</v>
      </c>
      <c r="D51" s="67" t="s">
        <v>49</v>
      </c>
      <c r="E51" s="67" t="s">
        <v>42</v>
      </c>
      <c r="F51" s="67" t="s">
        <v>15</v>
      </c>
      <c r="G51" s="67" t="s">
        <v>57</v>
      </c>
      <c r="H51" s="214" t="s">
        <v>403</v>
      </c>
      <c r="I51" s="217" t="s">
        <v>404</v>
      </c>
      <c r="J51" s="66" t="s">
        <v>149</v>
      </c>
      <c r="K51" s="66"/>
      <c r="L51" s="66"/>
      <c r="M51" s="66"/>
      <c r="N51" s="208">
        <v>10</v>
      </c>
      <c r="O51" s="146">
        <v>50000000</v>
      </c>
      <c r="P51" s="146">
        <v>15</v>
      </c>
      <c r="Q51" s="146">
        <v>75000000</v>
      </c>
      <c r="R51" s="146">
        <v>15</v>
      </c>
      <c r="S51" s="146">
        <v>75000000</v>
      </c>
      <c r="T51" s="146">
        <v>20</v>
      </c>
      <c r="U51" s="146">
        <v>100000000</v>
      </c>
      <c r="V51" s="146">
        <v>20</v>
      </c>
      <c r="W51" s="146">
        <v>100000000</v>
      </c>
      <c r="X51" s="188">
        <f t="shared" si="6"/>
        <v>80</v>
      </c>
      <c r="Y51" s="146">
        <f t="shared" ref="Y51" si="10">SUM(O51+Q51+S51+U51+W51)</f>
        <v>400000000</v>
      </c>
      <c r="Z51" s="65"/>
      <c r="AA51" s="66"/>
    </row>
    <row r="52" spans="1:27" ht="122.25" customHeight="1" x14ac:dyDescent="0.25">
      <c r="A52" s="78"/>
      <c r="B52" s="78"/>
      <c r="C52" s="67">
        <v>1</v>
      </c>
      <c r="D52" s="67" t="s">
        <v>49</v>
      </c>
      <c r="E52" s="67" t="s">
        <v>42</v>
      </c>
      <c r="F52" s="67" t="s">
        <v>15</v>
      </c>
      <c r="G52" s="67" t="s">
        <v>50</v>
      </c>
      <c r="H52" s="214" t="s">
        <v>405</v>
      </c>
      <c r="I52" s="217" t="s">
        <v>406</v>
      </c>
      <c r="J52" s="66" t="s">
        <v>149</v>
      </c>
      <c r="K52" s="66"/>
      <c r="L52" s="66"/>
      <c r="M52" s="66"/>
      <c r="N52" s="208">
        <v>10</v>
      </c>
      <c r="O52" s="146">
        <v>50000000</v>
      </c>
      <c r="P52" s="146">
        <v>15</v>
      </c>
      <c r="Q52" s="146">
        <v>75000000</v>
      </c>
      <c r="R52" s="146">
        <v>15</v>
      </c>
      <c r="S52" s="146">
        <v>75000000</v>
      </c>
      <c r="T52" s="146">
        <v>20</v>
      </c>
      <c r="U52" s="146">
        <v>100000000</v>
      </c>
      <c r="V52" s="146">
        <v>20</v>
      </c>
      <c r="W52" s="146">
        <v>100000000</v>
      </c>
      <c r="X52" s="188">
        <f t="shared" si="6"/>
        <v>80</v>
      </c>
      <c r="Y52" s="146">
        <f t="shared" ref="Y52" si="11">SUM(O52+Q52+S52+U52+W52)</f>
        <v>400000000</v>
      </c>
      <c r="Z52" s="65"/>
      <c r="AA52" s="66"/>
    </row>
    <row r="53" spans="1:27" ht="124.5" customHeight="1" x14ac:dyDescent="0.25">
      <c r="A53" s="78"/>
      <c r="B53" s="78"/>
      <c r="C53" s="67">
        <v>1</v>
      </c>
      <c r="D53" s="67" t="s">
        <v>49</v>
      </c>
      <c r="E53" s="67" t="s">
        <v>42</v>
      </c>
      <c r="F53" s="67" t="s">
        <v>15</v>
      </c>
      <c r="G53" s="67" t="s">
        <v>200</v>
      </c>
      <c r="H53" s="214" t="s">
        <v>326</v>
      </c>
      <c r="I53" s="217" t="s">
        <v>327</v>
      </c>
      <c r="J53" s="66" t="s">
        <v>380</v>
      </c>
      <c r="K53" s="66"/>
      <c r="L53" s="66"/>
      <c r="M53" s="66"/>
      <c r="N53" s="208">
        <v>0</v>
      </c>
      <c r="O53" s="277">
        <v>0</v>
      </c>
      <c r="P53" s="146">
        <v>50</v>
      </c>
      <c r="Q53" s="146">
        <v>150000000</v>
      </c>
      <c r="R53" s="146">
        <v>60</v>
      </c>
      <c r="S53" s="146">
        <v>175000000</v>
      </c>
      <c r="T53" s="146">
        <v>60</v>
      </c>
      <c r="U53" s="146">
        <v>175000000</v>
      </c>
      <c r="V53" s="146">
        <v>75</v>
      </c>
      <c r="W53" s="146">
        <v>200000000</v>
      </c>
      <c r="X53" s="188">
        <f t="shared" si="6"/>
        <v>245</v>
      </c>
      <c r="Y53" s="146">
        <f>SUM(O53+Q53+S53+U53+W53)</f>
        <v>700000000</v>
      </c>
      <c r="Z53" s="65"/>
      <c r="AA53" s="66"/>
    </row>
    <row r="54" spans="1:27" ht="132" customHeight="1" x14ac:dyDescent="0.25">
      <c r="A54" s="78"/>
      <c r="B54" s="78"/>
      <c r="C54" s="67">
        <v>1</v>
      </c>
      <c r="D54" s="67" t="s">
        <v>49</v>
      </c>
      <c r="E54" s="67" t="s">
        <v>42</v>
      </c>
      <c r="F54" s="67" t="s">
        <v>15</v>
      </c>
      <c r="G54" s="67">
        <v>11</v>
      </c>
      <c r="H54" s="214" t="s">
        <v>119</v>
      </c>
      <c r="I54" s="217" t="s">
        <v>328</v>
      </c>
      <c r="J54" s="66" t="s">
        <v>148</v>
      </c>
      <c r="K54" s="66"/>
      <c r="L54" s="66"/>
      <c r="M54" s="66"/>
      <c r="N54" s="208">
        <v>50</v>
      </c>
      <c r="O54" s="146">
        <v>50000000</v>
      </c>
      <c r="P54" s="146">
        <v>50</v>
      </c>
      <c r="Q54" s="146">
        <v>50000000</v>
      </c>
      <c r="R54" s="146">
        <v>60</v>
      </c>
      <c r="S54" s="146">
        <v>75000000</v>
      </c>
      <c r="T54" s="146">
        <v>60</v>
      </c>
      <c r="U54" s="146">
        <v>75000000</v>
      </c>
      <c r="V54" s="146">
        <v>75</v>
      </c>
      <c r="W54" s="146">
        <v>100000000</v>
      </c>
      <c r="X54" s="188">
        <f t="shared" si="6"/>
        <v>295</v>
      </c>
      <c r="Y54" s="146">
        <f>SUM(O54+Q54+S54+U54+W54)</f>
        <v>350000000</v>
      </c>
      <c r="Z54" s="65"/>
      <c r="AA54" s="66"/>
    </row>
    <row r="55" spans="1:27" ht="103.5" customHeight="1" x14ac:dyDescent="0.25">
      <c r="A55" s="78"/>
      <c r="B55" s="78"/>
      <c r="C55" s="67">
        <v>1</v>
      </c>
      <c r="D55" s="67" t="s">
        <v>49</v>
      </c>
      <c r="E55" s="67" t="s">
        <v>42</v>
      </c>
      <c r="F55" s="67" t="s">
        <v>15</v>
      </c>
      <c r="G55" s="67">
        <v>12</v>
      </c>
      <c r="H55" s="214" t="s">
        <v>407</v>
      </c>
      <c r="I55" s="217" t="s">
        <v>408</v>
      </c>
      <c r="J55" s="66" t="s">
        <v>148</v>
      </c>
      <c r="K55" s="66"/>
      <c r="L55" s="66"/>
      <c r="M55" s="66"/>
      <c r="N55" s="208">
        <v>50</v>
      </c>
      <c r="O55" s="146">
        <v>50000000</v>
      </c>
      <c r="P55" s="146">
        <v>50</v>
      </c>
      <c r="Q55" s="146">
        <v>50000000</v>
      </c>
      <c r="R55" s="146">
        <v>60</v>
      </c>
      <c r="S55" s="146">
        <v>75000000</v>
      </c>
      <c r="T55" s="146">
        <v>60</v>
      </c>
      <c r="U55" s="146">
        <v>75000000</v>
      </c>
      <c r="V55" s="146">
        <v>75</v>
      </c>
      <c r="W55" s="146">
        <v>100000000</v>
      </c>
      <c r="X55" s="188">
        <f t="shared" si="6"/>
        <v>295</v>
      </c>
      <c r="Y55" s="146">
        <f>SUM(O55+Q55+S55+U55+W55)</f>
        <v>350000000</v>
      </c>
      <c r="Z55" s="65"/>
      <c r="AA55" s="66"/>
    </row>
    <row r="56" spans="1:27" ht="194.25" customHeight="1" x14ac:dyDescent="0.25">
      <c r="A56" s="235"/>
      <c r="B56" s="235"/>
      <c r="C56" s="236">
        <v>1</v>
      </c>
      <c r="D56" s="236" t="s">
        <v>49</v>
      </c>
      <c r="E56" s="236" t="s">
        <v>42</v>
      </c>
      <c r="F56" s="236" t="s">
        <v>37</v>
      </c>
      <c r="G56" s="237"/>
      <c r="H56" s="238" t="s">
        <v>123</v>
      </c>
      <c r="I56" s="238" t="s">
        <v>188</v>
      </c>
      <c r="J56" s="238" t="s">
        <v>347</v>
      </c>
      <c r="K56" s="238"/>
      <c r="L56" s="238"/>
      <c r="M56" s="238"/>
      <c r="N56" s="238" t="s">
        <v>348</v>
      </c>
      <c r="O56" s="244">
        <f>SUM(O59:O70)</f>
        <v>2275000000</v>
      </c>
      <c r="P56" s="238" t="s">
        <v>348</v>
      </c>
      <c r="Q56" s="244">
        <f>SUM(Q59:Q70)</f>
        <v>2275000000</v>
      </c>
      <c r="R56" s="238" t="s">
        <v>349</v>
      </c>
      <c r="S56" s="244">
        <f>SUM(S59:S70)</f>
        <v>2400000000</v>
      </c>
      <c r="T56" s="238" t="s">
        <v>350</v>
      </c>
      <c r="U56" s="244">
        <f>SUM(U59:U70)</f>
        <v>2575000000</v>
      </c>
      <c r="V56" s="238" t="s">
        <v>351</v>
      </c>
      <c r="W56" s="244">
        <f>SUM(W59:W70)</f>
        <v>2675000000</v>
      </c>
      <c r="X56" s="238" t="s">
        <v>352</v>
      </c>
      <c r="Y56" s="240">
        <f t="shared" si="4"/>
        <v>12200000000</v>
      </c>
      <c r="Z56" s="242"/>
      <c r="AA56" s="243"/>
    </row>
    <row r="57" spans="1:27" ht="131.25" customHeight="1" x14ac:dyDescent="0.25">
      <c r="A57" s="78"/>
      <c r="B57" s="78"/>
      <c r="C57" s="67">
        <v>1</v>
      </c>
      <c r="D57" s="67" t="s">
        <v>49</v>
      </c>
      <c r="E57" s="67" t="s">
        <v>42</v>
      </c>
      <c r="F57" s="67" t="s">
        <v>37</v>
      </c>
      <c r="G57" s="67" t="s">
        <v>14</v>
      </c>
      <c r="H57" s="218" t="s">
        <v>405</v>
      </c>
      <c r="I57" s="215" t="s">
        <v>406</v>
      </c>
      <c r="J57" s="66" t="s">
        <v>148</v>
      </c>
      <c r="K57" s="66"/>
      <c r="L57" s="66"/>
      <c r="M57" s="66"/>
      <c r="N57" s="66">
        <v>50</v>
      </c>
      <c r="O57" s="188">
        <v>450000000</v>
      </c>
      <c r="P57" s="66">
        <v>50</v>
      </c>
      <c r="Q57" s="188">
        <v>450000000</v>
      </c>
      <c r="R57" s="66">
        <v>50</v>
      </c>
      <c r="S57" s="188">
        <v>475000000</v>
      </c>
      <c r="T57" s="66">
        <v>50</v>
      </c>
      <c r="U57" s="188">
        <v>475000000</v>
      </c>
      <c r="V57" s="66">
        <v>50</v>
      </c>
      <c r="W57" s="188">
        <v>500000000</v>
      </c>
      <c r="X57" s="188">
        <f t="shared" ref="X57:X58" si="12">SUM(N57+P57+R57+T57+V57)</f>
        <v>250</v>
      </c>
      <c r="Y57" s="174">
        <f t="shared" ref="Y57:Y58" si="13">SUM(O57+Q57+S57+U57+W57)</f>
        <v>2350000000</v>
      </c>
      <c r="Z57" s="65"/>
      <c r="AA57" s="66"/>
    </row>
    <row r="58" spans="1:27" ht="122.25" customHeight="1" x14ac:dyDescent="0.25">
      <c r="A58" s="78"/>
      <c r="B58" s="78"/>
      <c r="C58" s="67">
        <v>1</v>
      </c>
      <c r="D58" s="67" t="s">
        <v>49</v>
      </c>
      <c r="E58" s="67" t="s">
        <v>42</v>
      </c>
      <c r="F58" s="67" t="s">
        <v>37</v>
      </c>
      <c r="G58" s="67" t="s">
        <v>41</v>
      </c>
      <c r="H58" s="218" t="s">
        <v>326</v>
      </c>
      <c r="I58" s="215" t="s">
        <v>409</v>
      </c>
      <c r="J58" s="66" t="s">
        <v>148</v>
      </c>
      <c r="K58" s="66"/>
      <c r="L58" s="66"/>
      <c r="M58" s="66"/>
      <c r="N58" s="66">
        <v>50</v>
      </c>
      <c r="O58" s="188">
        <v>450000000</v>
      </c>
      <c r="P58" s="66">
        <v>50</v>
      </c>
      <c r="Q58" s="188">
        <v>450000000</v>
      </c>
      <c r="R58" s="66">
        <v>50</v>
      </c>
      <c r="S58" s="188">
        <v>475000000</v>
      </c>
      <c r="T58" s="66">
        <v>50</v>
      </c>
      <c r="U58" s="188">
        <v>475000000</v>
      </c>
      <c r="V58" s="66">
        <v>50</v>
      </c>
      <c r="W58" s="188">
        <v>500000000</v>
      </c>
      <c r="X58" s="188">
        <f t="shared" si="12"/>
        <v>250</v>
      </c>
      <c r="Y58" s="174">
        <f t="shared" si="13"/>
        <v>2350000000</v>
      </c>
      <c r="Z58" s="65"/>
      <c r="AA58" s="66"/>
    </row>
    <row r="59" spans="1:27" ht="186" customHeight="1" x14ac:dyDescent="0.25">
      <c r="A59" s="78"/>
      <c r="B59" s="78"/>
      <c r="C59" s="67">
        <v>1</v>
      </c>
      <c r="D59" s="67" t="s">
        <v>49</v>
      </c>
      <c r="E59" s="67" t="s">
        <v>42</v>
      </c>
      <c r="F59" s="67" t="s">
        <v>37</v>
      </c>
      <c r="G59" s="67" t="s">
        <v>40</v>
      </c>
      <c r="H59" s="218" t="s">
        <v>124</v>
      </c>
      <c r="I59" s="215" t="s">
        <v>335</v>
      </c>
      <c r="J59" s="66" t="s">
        <v>148</v>
      </c>
      <c r="K59" s="66"/>
      <c r="L59" s="66"/>
      <c r="M59" s="66"/>
      <c r="N59" s="66">
        <v>50</v>
      </c>
      <c r="O59" s="188">
        <v>450000000</v>
      </c>
      <c r="P59" s="66">
        <v>50</v>
      </c>
      <c r="Q59" s="188">
        <v>450000000</v>
      </c>
      <c r="R59" s="66">
        <v>50</v>
      </c>
      <c r="S59" s="188">
        <v>475000000</v>
      </c>
      <c r="T59" s="66">
        <v>50</v>
      </c>
      <c r="U59" s="188">
        <v>475000000</v>
      </c>
      <c r="V59" s="66">
        <v>50</v>
      </c>
      <c r="W59" s="188">
        <v>500000000</v>
      </c>
      <c r="X59" s="188">
        <f t="shared" ref="X59:X64" si="14">SUM(N59+P59+R59+T59+V59)</f>
        <v>250</v>
      </c>
      <c r="Y59" s="174">
        <f t="shared" si="4"/>
        <v>2350000000</v>
      </c>
      <c r="Z59" s="65"/>
      <c r="AA59" s="66"/>
    </row>
    <row r="60" spans="1:27" ht="150.75" customHeight="1" x14ac:dyDescent="0.25">
      <c r="A60" s="78"/>
      <c r="B60" s="78"/>
      <c r="C60" s="67">
        <v>1</v>
      </c>
      <c r="D60" s="67" t="s">
        <v>49</v>
      </c>
      <c r="E60" s="67" t="s">
        <v>42</v>
      </c>
      <c r="F60" s="67" t="s">
        <v>37</v>
      </c>
      <c r="G60" s="67" t="s">
        <v>42</v>
      </c>
      <c r="H60" s="218" t="s">
        <v>336</v>
      </c>
      <c r="I60" s="215" t="s">
        <v>337</v>
      </c>
      <c r="J60" s="66" t="s">
        <v>148</v>
      </c>
      <c r="K60" s="66"/>
      <c r="L60" s="66"/>
      <c r="M60" s="66"/>
      <c r="N60" s="66">
        <v>50</v>
      </c>
      <c r="O60" s="188">
        <v>150000000</v>
      </c>
      <c r="P60" s="66">
        <v>50</v>
      </c>
      <c r="Q60" s="188">
        <v>150000000</v>
      </c>
      <c r="R60" s="66">
        <v>50</v>
      </c>
      <c r="S60" s="188">
        <v>175000000</v>
      </c>
      <c r="T60" s="66">
        <v>50</v>
      </c>
      <c r="U60" s="188">
        <v>175000000</v>
      </c>
      <c r="V60" s="66">
        <v>50</v>
      </c>
      <c r="W60" s="188">
        <v>200000000</v>
      </c>
      <c r="X60" s="188">
        <f t="shared" si="14"/>
        <v>250</v>
      </c>
      <c r="Y60" s="174">
        <f>SUM(O60+Q60+S60+U60+W60)</f>
        <v>850000000</v>
      </c>
      <c r="Z60" s="65"/>
      <c r="AA60" s="66"/>
    </row>
    <row r="61" spans="1:27" ht="147.75" customHeight="1" x14ac:dyDescent="0.25">
      <c r="A61" s="78"/>
      <c r="B61" s="78"/>
      <c r="C61" s="67">
        <v>1</v>
      </c>
      <c r="D61" s="67" t="s">
        <v>49</v>
      </c>
      <c r="E61" s="67" t="s">
        <v>42</v>
      </c>
      <c r="F61" s="67" t="s">
        <v>37</v>
      </c>
      <c r="G61" s="67" t="s">
        <v>48</v>
      </c>
      <c r="H61" s="218" t="s">
        <v>116</v>
      </c>
      <c r="I61" s="197" t="s">
        <v>324</v>
      </c>
      <c r="J61" s="66" t="s">
        <v>338</v>
      </c>
      <c r="K61" s="66"/>
      <c r="L61" s="66"/>
      <c r="M61" s="66"/>
      <c r="N61" s="66">
        <v>30</v>
      </c>
      <c r="O61" s="188">
        <v>150000000</v>
      </c>
      <c r="P61" s="66">
        <v>30</v>
      </c>
      <c r="Q61" s="188">
        <v>150000000</v>
      </c>
      <c r="R61" s="66">
        <v>40</v>
      </c>
      <c r="S61" s="188">
        <v>175000000</v>
      </c>
      <c r="T61" s="66">
        <v>40</v>
      </c>
      <c r="U61" s="188">
        <v>175000000</v>
      </c>
      <c r="V61" s="66">
        <v>50</v>
      </c>
      <c r="W61" s="188">
        <v>200000000</v>
      </c>
      <c r="X61" s="188">
        <f t="shared" si="14"/>
        <v>190</v>
      </c>
      <c r="Y61" s="174">
        <f>SUM(O61+Q61+S61+U61+W61)</f>
        <v>850000000</v>
      </c>
      <c r="Z61" s="65"/>
      <c r="AA61" s="66"/>
    </row>
    <row r="62" spans="1:27" ht="165" customHeight="1" x14ac:dyDescent="0.25">
      <c r="A62" s="78"/>
      <c r="B62" s="78"/>
      <c r="C62" s="266">
        <v>1</v>
      </c>
      <c r="D62" s="266" t="s">
        <v>49</v>
      </c>
      <c r="E62" s="266" t="s">
        <v>42</v>
      </c>
      <c r="F62" s="266" t="s">
        <v>37</v>
      </c>
      <c r="G62" s="266" t="s">
        <v>49</v>
      </c>
      <c r="H62" s="267" t="s">
        <v>339</v>
      </c>
      <c r="I62" s="219" t="s">
        <v>340</v>
      </c>
      <c r="J62" s="268" t="s">
        <v>148</v>
      </c>
      <c r="K62" s="268"/>
      <c r="L62" s="268"/>
      <c r="M62" s="268"/>
      <c r="N62" s="268">
        <v>50</v>
      </c>
      <c r="O62" s="269">
        <v>50000000</v>
      </c>
      <c r="P62" s="268">
        <v>50</v>
      </c>
      <c r="Q62" s="269">
        <v>50000000</v>
      </c>
      <c r="R62" s="268">
        <v>50</v>
      </c>
      <c r="S62" s="269">
        <v>75000000</v>
      </c>
      <c r="T62" s="268">
        <v>50</v>
      </c>
      <c r="U62" s="269">
        <v>75000000</v>
      </c>
      <c r="V62" s="268">
        <v>50</v>
      </c>
      <c r="W62" s="269">
        <v>75000000</v>
      </c>
      <c r="X62" s="269">
        <f t="shared" si="14"/>
        <v>250</v>
      </c>
      <c r="Y62" s="270">
        <f>SUM(O62+Q62+S62+U62+W62)</f>
        <v>325000000</v>
      </c>
      <c r="Z62" s="271"/>
      <c r="AA62" s="268"/>
    </row>
    <row r="63" spans="1:27" ht="110.25" customHeight="1" x14ac:dyDescent="0.25">
      <c r="A63" s="78"/>
      <c r="B63" s="78"/>
      <c r="C63" s="67">
        <v>1</v>
      </c>
      <c r="D63" s="67" t="s">
        <v>49</v>
      </c>
      <c r="E63" s="67" t="s">
        <v>42</v>
      </c>
      <c r="F63" s="67" t="s">
        <v>37</v>
      </c>
      <c r="G63" s="67" t="s">
        <v>39</v>
      </c>
      <c r="H63" s="218" t="s">
        <v>341</v>
      </c>
      <c r="I63" s="197" t="s">
        <v>342</v>
      </c>
      <c r="J63" s="66" t="s">
        <v>148</v>
      </c>
      <c r="K63" s="66"/>
      <c r="L63" s="66"/>
      <c r="M63" s="66"/>
      <c r="N63" s="66">
        <v>50</v>
      </c>
      <c r="O63" s="188">
        <v>425000000</v>
      </c>
      <c r="P63" s="66">
        <v>50</v>
      </c>
      <c r="Q63" s="188">
        <v>425000000</v>
      </c>
      <c r="R63" s="66">
        <v>50</v>
      </c>
      <c r="S63" s="188">
        <v>450000000</v>
      </c>
      <c r="T63" s="66">
        <v>50</v>
      </c>
      <c r="U63" s="188">
        <v>450000000</v>
      </c>
      <c r="V63" s="66">
        <v>50</v>
      </c>
      <c r="W63" s="188">
        <v>475000000</v>
      </c>
      <c r="X63" s="188">
        <f t="shared" si="14"/>
        <v>250</v>
      </c>
      <c r="Y63" s="174">
        <f>SUM(O63+Q63+S63+U63+W63)</f>
        <v>2225000000</v>
      </c>
      <c r="Z63" s="65"/>
      <c r="AA63" s="66"/>
    </row>
    <row r="64" spans="1:27" ht="210" customHeight="1" x14ac:dyDescent="0.25">
      <c r="A64" s="78"/>
      <c r="B64" s="78"/>
      <c r="C64" s="67">
        <v>1</v>
      </c>
      <c r="D64" s="67" t="s">
        <v>49</v>
      </c>
      <c r="E64" s="67" t="s">
        <v>42</v>
      </c>
      <c r="F64" s="67" t="s">
        <v>37</v>
      </c>
      <c r="G64" s="67" t="s">
        <v>57</v>
      </c>
      <c r="H64" s="218" t="s">
        <v>125</v>
      </c>
      <c r="I64" s="65" t="s">
        <v>343</v>
      </c>
      <c r="J64" s="66" t="s">
        <v>344</v>
      </c>
      <c r="K64" s="66"/>
      <c r="L64" s="66"/>
      <c r="M64" s="66"/>
      <c r="N64" s="65">
        <v>150</v>
      </c>
      <c r="O64" s="188">
        <v>150000000</v>
      </c>
      <c r="P64" s="65">
        <v>150</v>
      </c>
      <c r="Q64" s="188">
        <v>150000000</v>
      </c>
      <c r="R64" s="65">
        <v>150</v>
      </c>
      <c r="S64" s="188">
        <v>150000000</v>
      </c>
      <c r="T64" s="65">
        <v>175</v>
      </c>
      <c r="U64" s="188">
        <v>175000000</v>
      </c>
      <c r="V64" s="65">
        <v>175</v>
      </c>
      <c r="W64" s="188">
        <v>175000000</v>
      </c>
      <c r="X64" s="188">
        <f t="shared" si="14"/>
        <v>800</v>
      </c>
      <c r="Y64" s="174">
        <f t="shared" si="4"/>
        <v>800000000</v>
      </c>
      <c r="Z64" s="65"/>
      <c r="AA64" s="66"/>
    </row>
    <row r="65" spans="1:27" ht="290.25" customHeight="1" x14ac:dyDescent="0.25">
      <c r="A65" s="78"/>
      <c r="B65" s="78"/>
      <c r="C65" s="67">
        <v>1</v>
      </c>
      <c r="D65" s="67" t="s">
        <v>49</v>
      </c>
      <c r="E65" s="67" t="s">
        <v>42</v>
      </c>
      <c r="F65" s="67" t="s">
        <v>37</v>
      </c>
      <c r="G65" s="67" t="s">
        <v>50</v>
      </c>
      <c r="H65" s="218" t="s">
        <v>410</v>
      </c>
      <c r="I65" s="65" t="s">
        <v>411</v>
      </c>
      <c r="J65" s="66" t="s">
        <v>344</v>
      </c>
      <c r="K65" s="66"/>
      <c r="L65" s="66"/>
      <c r="M65" s="66"/>
      <c r="N65" s="65">
        <v>150</v>
      </c>
      <c r="O65" s="188">
        <v>150000000</v>
      </c>
      <c r="P65" s="65">
        <v>150</v>
      </c>
      <c r="Q65" s="188">
        <v>150000000</v>
      </c>
      <c r="R65" s="65">
        <v>150</v>
      </c>
      <c r="S65" s="188">
        <v>150000000</v>
      </c>
      <c r="T65" s="65">
        <v>175</v>
      </c>
      <c r="U65" s="188">
        <v>175000000</v>
      </c>
      <c r="V65" s="65">
        <v>175</v>
      </c>
      <c r="W65" s="188">
        <v>175000000</v>
      </c>
      <c r="X65" s="188">
        <f t="shared" ref="X65" si="15">SUM(N65+P65+R65+T65+V65)</f>
        <v>800</v>
      </c>
      <c r="Y65" s="174">
        <f t="shared" ref="Y65" si="16">SUM(O65+Q65+S65+U65+W65)</f>
        <v>800000000</v>
      </c>
      <c r="Z65" s="65"/>
      <c r="AA65" s="66"/>
    </row>
    <row r="66" spans="1:27" ht="169.5" customHeight="1" x14ac:dyDescent="0.25">
      <c r="A66" s="78"/>
      <c r="B66" s="78"/>
      <c r="C66" s="67">
        <v>1</v>
      </c>
      <c r="D66" s="67" t="s">
        <v>49</v>
      </c>
      <c r="E66" s="67" t="s">
        <v>42</v>
      </c>
      <c r="F66" s="67" t="s">
        <v>37</v>
      </c>
      <c r="G66" s="67" t="s">
        <v>200</v>
      </c>
      <c r="H66" s="218" t="s">
        <v>403</v>
      </c>
      <c r="I66" s="65" t="s">
        <v>404</v>
      </c>
      <c r="J66" s="66" t="s">
        <v>344</v>
      </c>
      <c r="K66" s="66"/>
      <c r="L66" s="66"/>
      <c r="M66" s="66"/>
      <c r="N66" s="65">
        <v>150</v>
      </c>
      <c r="O66" s="188">
        <v>150000000</v>
      </c>
      <c r="P66" s="65">
        <v>150</v>
      </c>
      <c r="Q66" s="188">
        <v>150000000</v>
      </c>
      <c r="R66" s="65">
        <v>150</v>
      </c>
      <c r="S66" s="188">
        <v>150000000</v>
      </c>
      <c r="T66" s="65">
        <v>175</v>
      </c>
      <c r="U66" s="188">
        <v>175000000</v>
      </c>
      <c r="V66" s="65">
        <v>175</v>
      </c>
      <c r="W66" s="188">
        <v>175000000</v>
      </c>
      <c r="X66" s="188">
        <f t="shared" ref="X66" si="17">SUM(N66+P66+R66+T66+V66)</f>
        <v>800</v>
      </c>
      <c r="Y66" s="174">
        <f t="shared" ref="Y66" si="18">SUM(O66+Q66+S66+U66+W66)</f>
        <v>800000000</v>
      </c>
      <c r="Z66" s="65"/>
      <c r="AA66" s="66"/>
    </row>
    <row r="67" spans="1:27" ht="153" customHeight="1" x14ac:dyDescent="0.25">
      <c r="A67" s="78"/>
      <c r="B67" s="78"/>
      <c r="C67" s="67">
        <f>[1]Sheet1!A91</f>
        <v>1</v>
      </c>
      <c r="D67" s="67" t="str">
        <f>[1]Sheet1!B91</f>
        <v>06</v>
      </c>
      <c r="E67" s="67" t="str">
        <f>[1]Sheet1!C91</f>
        <v>04</v>
      </c>
      <c r="F67" s="67" t="str">
        <f>[1]Sheet1!D91</f>
        <v>2.02</v>
      </c>
      <c r="G67" s="67" t="str">
        <f>[1]Sheet1!E91</f>
        <v>11</v>
      </c>
      <c r="H67" s="218" t="str">
        <f>[1]Sheet1!F91</f>
        <v>Pemberian Pelayanan Penelusuran Keluarga</v>
      </c>
      <c r="I67" s="337" t="s">
        <v>413</v>
      </c>
      <c r="J67" s="66" t="s">
        <v>412</v>
      </c>
      <c r="K67" s="66"/>
      <c r="L67" s="66"/>
      <c r="M67" s="66"/>
      <c r="N67" s="65">
        <v>150</v>
      </c>
      <c r="O67" s="188">
        <v>150000000</v>
      </c>
      <c r="P67" s="65">
        <v>150</v>
      </c>
      <c r="Q67" s="188">
        <v>150000000</v>
      </c>
      <c r="R67" s="65">
        <v>150</v>
      </c>
      <c r="S67" s="188">
        <v>150000000</v>
      </c>
      <c r="T67" s="65">
        <v>175</v>
      </c>
      <c r="U67" s="188">
        <v>175000000</v>
      </c>
      <c r="V67" s="65">
        <v>175</v>
      </c>
      <c r="W67" s="188">
        <v>175000000</v>
      </c>
      <c r="X67" s="188">
        <f t="shared" ref="X67:X70" si="19">SUM(N67+P67+R67+T67+V67)</f>
        <v>800</v>
      </c>
      <c r="Y67" s="174">
        <f t="shared" ref="Y67:Y70" si="20">SUM(O67+Q67+S67+U67+W67)</f>
        <v>800000000</v>
      </c>
      <c r="Z67" s="65"/>
      <c r="AA67" s="66"/>
    </row>
    <row r="68" spans="1:27" ht="149.25" customHeight="1" x14ac:dyDescent="0.25">
      <c r="A68" s="78"/>
      <c r="B68" s="78"/>
      <c r="C68" s="334">
        <v>1</v>
      </c>
      <c r="D68" s="335" t="s">
        <v>49</v>
      </c>
      <c r="E68" s="335" t="s">
        <v>42</v>
      </c>
      <c r="F68" s="334" t="s">
        <v>37</v>
      </c>
      <c r="G68" s="336" t="s">
        <v>414</v>
      </c>
      <c r="H68" s="337" t="s">
        <v>117</v>
      </c>
      <c r="I68" s="337" t="s">
        <v>416</v>
      </c>
      <c r="J68" s="66" t="s">
        <v>412</v>
      </c>
      <c r="K68" s="66"/>
      <c r="L68" s="66"/>
      <c r="M68" s="66"/>
      <c r="N68" s="65">
        <v>150</v>
      </c>
      <c r="O68" s="188">
        <v>150000000</v>
      </c>
      <c r="P68" s="65">
        <v>150</v>
      </c>
      <c r="Q68" s="188">
        <v>150000000</v>
      </c>
      <c r="R68" s="65">
        <v>150</v>
      </c>
      <c r="S68" s="188">
        <v>150000000</v>
      </c>
      <c r="T68" s="65">
        <v>175</v>
      </c>
      <c r="U68" s="188">
        <v>175000000</v>
      </c>
      <c r="V68" s="65">
        <v>175</v>
      </c>
      <c r="W68" s="188">
        <v>175000000</v>
      </c>
      <c r="X68" s="188">
        <f t="shared" si="19"/>
        <v>800</v>
      </c>
      <c r="Y68" s="174">
        <f t="shared" si="20"/>
        <v>800000000</v>
      </c>
      <c r="Z68" s="65"/>
      <c r="AA68" s="66"/>
    </row>
    <row r="69" spans="1:27" ht="100.5" customHeight="1" x14ac:dyDescent="0.25">
      <c r="A69" s="78"/>
      <c r="B69" s="78"/>
      <c r="C69" s="334">
        <v>1</v>
      </c>
      <c r="D69" s="335" t="s">
        <v>49</v>
      </c>
      <c r="E69" s="335" t="s">
        <v>42</v>
      </c>
      <c r="F69" s="334" t="s">
        <v>37</v>
      </c>
      <c r="G69" s="335" t="s">
        <v>417</v>
      </c>
      <c r="H69" s="339" t="s">
        <v>407</v>
      </c>
      <c r="I69" s="339" t="s">
        <v>415</v>
      </c>
      <c r="J69" s="340" t="s">
        <v>412</v>
      </c>
      <c r="K69" s="340"/>
      <c r="L69" s="340"/>
      <c r="M69" s="340"/>
      <c r="N69" s="65">
        <v>150</v>
      </c>
      <c r="O69" s="188">
        <v>150000000</v>
      </c>
      <c r="P69" s="65">
        <v>150</v>
      </c>
      <c r="Q69" s="188">
        <v>150000000</v>
      </c>
      <c r="R69" s="65">
        <v>150</v>
      </c>
      <c r="S69" s="188">
        <v>150000000</v>
      </c>
      <c r="T69" s="65">
        <v>175</v>
      </c>
      <c r="U69" s="188">
        <v>175000000</v>
      </c>
      <c r="V69" s="65">
        <v>175</v>
      </c>
      <c r="W69" s="188">
        <v>175000000</v>
      </c>
      <c r="X69" s="188">
        <f t="shared" si="19"/>
        <v>800</v>
      </c>
      <c r="Y69" s="174">
        <f t="shared" si="20"/>
        <v>800000000</v>
      </c>
      <c r="Z69" s="65"/>
      <c r="AA69" s="66"/>
    </row>
    <row r="70" spans="1:27" ht="165" customHeight="1" x14ac:dyDescent="0.25">
      <c r="A70" s="78"/>
      <c r="B70" s="78"/>
      <c r="C70" s="67">
        <v>1</v>
      </c>
      <c r="D70" s="67" t="s">
        <v>49</v>
      </c>
      <c r="E70" s="67" t="s">
        <v>42</v>
      </c>
      <c r="F70" s="67" t="s">
        <v>37</v>
      </c>
      <c r="G70" s="67">
        <v>14</v>
      </c>
      <c r="H70" s="218" t="s">
        <v>126</v>
      </c>
      <c r="I70" s="220" t="s">
        <v>345</v>
      </c>
      <c r="J70" s="65" t="s">
        <v>346</v>
      </c>
      <c r="K70" s="65"/>
      <c r="L70" s="65"/>
      <c r="M70" s="65"/>
      <c r="N70" s="65">
        <v>150</v>
      </c>
      <c r="O70" s="188">
        <v>150000000</v>
      </c>
      <c r="P70" s="65">
        <v>150</v>
      </c>
      <c r="Q70" s="188">
        <v>150000000</v>
      </c>
      <c r="R70" s="65">
        <v>150</v>
      </c>
      <c r="S70" s="188">
        <v>150000000</v>
      </c>
      <c r="T70" s="65">
        <v>175</v>
      </c>
      <c r="U70" s="188">
        <v>175000000</v>
      </c>
      <c r="V70" s="65">
        <v>175</v>
      </c>
      <c r="W70" s="188">
        <v>175000000</v>
      </c>
      <c r="X70" s="188">
        <f t="shared" si="19"/>
        <v>800</v>
      </c>
      <c r="Y70" s="174">
        <f t="shared" si="20"/>
        <v>800000000</v>
      </c>
      <c r="Z70" s="65"/>
      <c r="AA70" s="66"/>
    </row>
    <row r="71" spans="1:27" ht="123.75" customHeight="1" x14ac:dyDescent="0.25">
      <c r="A71" s="294"/>
      <c r="B71" s="294"/>
      <c r="C71" s="295">
        <v>1</v>
      </c>
      <c r="D71" s="295" t="s">
        <v>49</v>
      </c>
      <c r="E71" s="295" t="s">
        <v>48</v>
      </c>
      <c r="F71" s="296"/>
      <c r="G71" s="296"/>
      <c r="H71" s="297" t="s">
        <v>130</v>
      </c>
      <c r="I71" s="297" t="s">
        <v>179</v>
      </c>
      <c r="J71" s="298">
        <v>0.85</v>
      </c>
      <c r="K71" s="298"/>
      <c r="L71" s="298"/>
      <c r="M71" s="298"/>
      <c r="N71" s="299">
        <v>0.6</v>
      </c>
      <c r="O71" s="300">
        <f>SUM(O77)</f>
        <v>12260924268</v>
      </c>
      <c r="P71" s="299">
        <v>0.6</v>
      </c>
      <c r="Q71" s="300">
        <f>SUM(Q77)</f>
        <v>12324124268</v>
      </c>
      <c r="R71" s="299">
        <v>0.55000000000000004</v>
      </c>
      <c r="S71" s="300">
        <f>SUM(S77)</f>
        <v>12424124268</v>
      </c>
      <c r="T71" s="299">
        <v>0.55000000000000004</v>
      </c>
      <c r="U71" s="300">
        <f>SUM(U77)</f>
        <v>12474124268</v>
      </c>
      <c r="V71" s="299">
        <v>0.5</v>
      </c>
      <c r="W71" s="300">
        <f>SUM(W77)</f>
        <v>12574124268</v>
      </c>
      <c r="X71" s="299">
        <v>0.4</v>
      </c>
      <c r="Y71" s="301">
        <f t="shared" si="4"/>
        <v>62057421340</v>
      </c>
      <c r="Z71" s="297" t="s">
        <v>262</v>
      </c>
      <c r="AA71" s="297" t="s">
        <v>81</v>
      </c>
    </row>
    <row r="72" spans="1:27" ht="123.75" customHeight="1" x14ac:dyDescent="0.25">
      <c r="A72" s="189"/>
      <c r="B72" s="189"/>
      <c r="C72" s="190">
        <v>1</v>
      </c>
      <c r="D72" s="190" t="s">
        <v>49</v>
      </c>
      <c r="E72" s="190" t="s">
        <v>48</v>
      </c>
      <c r="F72" s="190" t="s">
        <v>15</v>
      </c>
      <c r="G72" s="191"/>
      <c r="H72" s="192" t="s">
        <v>418</v>
      </c>
      <c r="I72" s="192"/>
      <c r="J72" s="229" t="s">
        <v>363</v>
      </c>
      <c r="K72" s="229"/>
      <c r="L72" s="229"/>
      <c r="M72" s="229"/>
      <c r="N72" s="229" t="s">
        <v>364</v>
      </c>
      <c r="O72" s="194">
        <f>SUM(O77:O80)</f>
        <v>24185048536</v>
      </c>
      <c r="P72" s="229" t="s">
        <v>364</v>
      </c>
      <c r="Q72" s="194">
        <f>SUM(Q77:Q80)</f>
        <v>24248248536</v>
      </c>
      <c r="R72" s="229" t="s">
        <v>364</v>
      </c>
      <c r="S72" s="194">
        <f>SUM(S77:S80)</f>
        <v>24348248536</v>
      </c>
      <c r="T72" s="229" t="s">
        <v>364</v>
      </c>
      <c r="U72" s="194">
        <f>SUM(U77:U80)</f>
        <v>24448248536</v>
      </c>
      <c r="V72" s="229" t="s">
        <v>364</v>
      </c>
      <c r="W72" s="194">
        <f>SUM(W77:W80)</f>
        <v>24548248536</v>
      </c>
      <c r="X72" s="229" t="s">
        <v>394</v>
      </c>
      <c r="Y72" s="328">
        <f t="shared" ref="Y72" si="21">SUM(O72+Q72+S72+U72+W72)</f>
        <v>121778042680</v>
      </c>
      <c r="Z72" s="192" t="s">
        <v>262</v>
      </c>
      <c r="AA72" s="192" t="s">
        <v>81</v>
      </c>
    </row>
    <row r="73" spans="1:27" ht="123.75" customHeight="1" x14ac:dyDescent="0.25">
      <c r="A73" s="78"/>
      <c r="B73" s="78"/>
      <c r="C73" s="61">
        <v>1</v>
      </c>
      <c r="D73" s="61" t="s">
        <v>49</v>
      </c>
      <c r="E73" s="61" t="s">
        <v>48</v>
      </c>
      <c r="F73" s="61" t="s">
        <v>15</v>
      </c>
      <c r="G73" s="67"/>
      <c r="H73" s="68" t="s">
        <v>418</v>
      </c>
      <c r="I73" s="68"/>
      <c r="J73" s="341" t="s">
        <v>363</v>
      </c>
      <c r="K73" s="341"/>
      <c r="L73" s="341"/>
      <c r="M73" s="341"/>
      <c r="N73" s="341" t="s">
        <v>364</v>
      </c>
      <c r="O73" s="98">
        <f>SUM(O78:O81)</f>
        <v>12260924268</v>
      </c>
      <c r="P73" s="341" t="s">
        <v>364</v>
      </c>
      <c r="Q73" s="98">
        <f>SUM(Q78:Q81)</f>
        <v>12324124268</v>
      </c>
      <c r="R73" s="341" t="s">
        <v>364</v>
      </c>
      <c r="S73" s="98">
        <f>SUM(S78:S81)</f>
        <v>12424124268</v>
      </c>
      <c r="T73" s="341" t="s">
        <v>364</v>
      </c>
      <c r="U73" s="98">
        <f>SUM(U78:U81)</f>
        <v>12474124268</v>
      </c>
      <c r="V73" s="341" t="s">
        <v>364</v>
      </c>
      <c r="W73" s="98">
        <f>SUM(W78:W81)</f>
        <v>12574124268</v>
      </c>
      <c r="X73" s="341" t="s">
        <v>394</v>
      </c>
      <c r="Y73" s="124">
        <f t="shared" ref="Y73" si="22">SUM(O73+Q73+S73+U73+W73)</f>
        <v>62057421340</v>
      </c>
      <c r="Z73" s="68" t="s">
        <v>262</v>
      </c>
      <c r="AA73" s="68" t="s">
        <v>81</v>
      </c>
    </row>
    <row r="74" spans="1:27" ht="123.75" customHeight="1" x14ac:dyDescent="0.25">
      <c r="A74" s="78"/>
      <c r="B74" s="78"/>
      <c r="C74" s="67">
        <v>1</v>
      </c>
      <c r="D74" s="67" t="s">
        <v>49</v>
      </c>
      <c r="E74" s="67" t="s">
        <v>48</v>
      </c>
      <c r="F74" s="67" t="s">
        <v>15</v>
      </c>
      <c r="G74" s="67" t="s">
        <v>14</v>
      </c>
      <c r="H74" s="65" t="s">
        <v>419</v>
      </c>
      <c r="I74" s="65" t="str">
        <f>[1]Sheet1!$H$97</f>
        <v xml:space="preserve">Jumlah Anak - Anak Terlantar yang Dijangkau Kewenangan Kabupaten/Kota </v>
      </c>
      <c r="J74" s="342" t="s">
        <v>363</v>
      </c>
      <c r="K74" s="342"/>
      <c r="L74" s="342"/>
      <c r="M74" s="342"/>
      <c r="N74" s="342" t="s">
        <v>364</v>
      </c>
      <c r="O74" s="188">
        <f>SUM(O79:O82)</f>
        <v>12360924268</v>
      </c>
      <c r="P74" s="342" t="s">
        <v>364</v>
      </c>
      <c r="Q74" s="188">
        <f>SUM(Q79:Q82)</f>
        <v>12424124268</v>
      </c>
      <c r="R74" s="342" t="s">
        <v>364</v>
      </c>
      <c r="S74" s="188">
        <f>SUM(S79:S82)</f>
        <v>12624124268</v>
      </c>
      <c r="T74" s="342" t="s">
        <v>364</v>
      </c>
      <c r="U74" s="188">
        <f>SUM(U79:U82)</f>
        <v>12649124268</v>
      </c>
      <c r="V74" s="342" t="s">
        <v>364</v>
      </c>
      <c r="W74" s="188">
        <f>SUM(W79:W82)</f>
        <v>12849124268</v>
      </c>
      <c r="X74" s="342" t="s">
        <v>394</v>
      </c>
      <c r="Y74" s="343">
        <f t="shared" ref="Y74" si="23">SUM(O74+Q74+S74+U74+W74)</f>
        <v>62907421340</v>
      </c>
      <c r="Z74" s="65" t="s">
        <v>262</v>
      </c>
      <c r="AA74" s="65" t="s">
        <v>81</v>
      </c>
    </row>
    <row r="75" spans="1:27" ht="123.75" customHeight="1" x14ac:dyDescent="0.25">
      <c r="A75" s="78"/>
      <c r="B75" s="78"/>
      <c r="C75" s="67">
        <v>1</v>
      </c>
      <c r="D75" s="67" t="s">
        <v>49</v>
      </c>
      <c r="E75" s="67" t="s">
        <v>48</v>
      </c>
      <c r="F75" s="67" t="s">
        <v>15</v>
      </c>
      <c r="G75" s="67" t="s">
        <v>41</v>
      </c>
      <c r="H75" s="65" t="s">
        <v>420</v>
      </c>
      <c r="I75" s="65" t="s">
        <v>421</v>
      </c>
      <c r="J75" s="342" t="s">
        <v>363</v>
      </c>
      <c r="K75" s="342"/>
      <c r="L75" s="342"/>
      <c r="M75" s="342"/>
      <c r="N75" s="342" t="s">
        <v>364</v>
      </c>
      <c r="O75" s="188">
        <f>SUM(O80:O83)</f>
        <v>12335924268</v>
      </c>
      <c r="P75" s="342" t="s">
        <v>364</v>
      </c>
      <c r="Q75" s="188">
        <f>SUM(Q80:Q83)</f>
        <v>12399124268</v>
      </c>
      <c r="R75" s="342" t="s">
        <v>364</v>
      </c>
      <c r="S75" s="188">
        <f>SUM(S80:S83)</f>
        <v>12674124268</v>
      </c>
      <c r="T75" s="342" t="s">
        <v>364</v>
      </c>
      <c r="U75" s="188">
        <f>SUM(U80:U83)</f>
        <v>12674124268</v>
      </c>
      <c r="V75" s="342" t="s">
        <v>364</v>
      </c>
      <c r="W75" s="188">
        <f>SUM(W80:W83)</f>
        <v>12949124268</v>
      </c>
      <c r="X75" s="342" t="s">
        <v>394</v>
      </c>
      <c r="Y75" s="343">
        <f t="shared" ref="Y75" si="24">SUM(O75+Q75+S75+U75+W75)</f>
        <v>63032421340</v>
      </c>
      <c r="Z75" s="65" t="s">
        <v>262</v>
      </c>
      <c r="AA75" s="65" t="s">
        <v>81</v>
      </c>
    </row>
    <row r="76" spans="1:27" ht="123.75" customHeight="1" x14ac:dyDescent="0.25">
      <c r="A76" s="78"/>
      <c r="B76" s="78"/>
      <c r="C76" s="67">
        <v>1</v>
      </c>
      <c r="D76" s="67" t="s">
        <v>49</v>
      </c>
      <c r="E76" s="67" t="s">
        <v>48</v>
      </c>
      <c r="F76" s="67" t="s">
        <v>15</v>
      </c>
      <c r="G76" s="67" t="s">
        <v>40</v>
      </c>
      <c r="H76" s="65" t="s">
        <v>422</v>
      </c>
      <c r="I76" s="65" t="str">
        <f>[1]Sheet1!$H$99</f>
        <v xml:space="preserve">Jumlah Anak Terlantar yang Terpantau dan Terpelihara Kewenangan Kabupaten/Kota </v>
      </c>
      <c r="J76" s="342" t="s">
        <v>363</v>
      </c>
      <c r="K76" s="342"/>
      <c r="L76" s="342"/>
      <c r="M76" s="342"/>
      <c r="N76" s="342" t="s">
        <v>364</v>
      </c>
      <c r="O76" s="188">
        <f>SUM(O81:O84)</f>
        <v>1236800000</v>
      </c>
      <c r="P76" s="342" t="s">
        <v>364</v>
      </c>
      <c r="Q76" s="188">
        <f>SUM(Q81:Q84)</f>
        <v>1300000000</v>
      </c>
      <c r="R76" s="342" t="s">
        <v>364</v>
      </c>
      <c r="S76" s="188">
        <f>SUM(S81:S84)</f>
        <v>1600000000</v>
      </c>
      <c r="T76" s="342" t="s">
        <v>364</v>
      </c>
      <c r="U76" s="188">
        <f>SUM(U81:U84)</f>
        <v>1600000000</v>
      </c>
      <c r="V76" s="342" t="s">
        <v>364</v>
      </c>
      <c r="W76" s="188">
        <f>SUM(W81:W84)</f>
        <v>1900000000</v>
      </c>
      <c r="X76" s="342" t="s">
        <v>394</v>
      </c>
      <c r="Y76" s="343">
        <f t="shared" ref="Y76" si="25">SUM(O76+Q76+S76+U76+W76)</f>
        <v>7636800000</v>
      </c>
      <c r="Z76" s="65" t="s">
        <v>262</v>
      </c>
      <c r="AA76" s="65" t="s">
        <v>81</v>
      </c>
    </row>
    <row r="77" spans="1:27" ht="155.25" customHeight="1" x14ac:dyDescent="0.25">
      <c r="A77" s="189"/>
      <c r="B77" s="189"/>
      <c r="C77" s="190">
        <v>1</v>
      </c>
      <c r="D77" s="190" t="s">
        <v>49</v>
      </c>
      <c r="E77" s="190" t="s">
        <v>48</v>
      </c>
      <c r="F77" s="190" t="s">
        <v>37</v>
      </c>
      <c r="G77" s="191"/>
      <c r="H77" s="192" t="s">
        <v>131</v>
      </c>
      <c r="I77" s="192" t="s">
        <v>180</v>
      </c>
      <c r="J77" s="229" t="s">
        <v>363</v>
      </c>
      <c r="K77" s="229"/>
      <c r="L77" s="229"/>
      <c r="M77" s="229"/>
      <c r="N77" s="229" t="s">
        <v>364</v>
      </c>
      <c r="O77" s="194">
        <f>SUM(O78:O81)</f>
        <v>12260924268</v>
      </c>
      <c r="P77" s="229" t="s">
        <v>364</v>
      </c>
      <c r="Q77" s="194">
        <f>SUM(Q78:Q81)</f>
        <v>12324124268</v>
      </c>
      <c r="R77" s="229" t="s">
        <v>364</v>
      </c>
      <c r="S77" s="194">
        <f>SUM(S78:S81)</f>
        <v>12424124268</v>
      </c>
      <c r="T77" s="229" t="s">
        <v>364</v>
      </c>
      <c r="U77" s="194">
        <f>SUM(U78:U81)</f>
        <v>12474124268</v>
      </c>
      <c r="V77" s="229" t="s">
        <v>364</v>
      </c>
      <c r="W77" s="194">
        <f>SUM(W78:W81)</f>
        <v>12574124268</v>
      </c>
      <c r="X77" s="229" t="s">
        <v>394</v>
      </c>
      <c r="Y77" s="328">
        <f t="shared" si="4"/>
        <v>62057421340</v>
      </c>
      <c r="Z77" s="192" t="s">
        <v>262</v>
      </c>
      <c r="AA77" s="192" t="s">
        <v>81</v>
      </c>
    </row>
    <row r="78" spans="1:27" ht="111.75" customHeight="1" x14ac:dyDescent="0.25">
      <c r="A78" s="78"/>
      <c r="B78" s="78"/>
      <c r="C78" s="67">
        <v>1</v>
      </c>
      <c r="D78" s="67" t="s">
        <v>49</v>
      </c>
      <c r="E78" s="67" t="s">
        <v>48</v>
      </c>
      <c r="F78" s="67" t="s">
        <v>37</v>
      </c>
      <c r="G78" s="67" t="s">
        <v>14</v>
      </c>
      <c r="H78" s="218" t="s">
        <v>132</v>
      </c>
      <c r="I78" s="197" t="s">
        <v>353</v>
      </c>
      <c r="J78" s="197" t="s">
        <v>354</v>
      </c>
      <c r="K78" s="197"/>
      <c r="L78" s="197"/>
      <c r="M78" s="197"/>
      <c r="N78" s="272">
        <v>29309</v>
      </c>
      <c r="O78" s="188">
        <v>350000000</v>
      </c>
      <c r="P78" s="272">
        <v>29309</v>
      </c>
      <c r="Q78" s="188">
        <v>350000000</v>
      </c>
      <c r="R78" s="272">
        <v>29309</v>
      </c>
      <c r="S78" s="188">
        <v>350000000</v>
      </c>
      <c r="T78" s="272">
        <v>29309</v>
      </c>
      <c r="U78" s="188">
        <v>375000000</v>
      </c>
      <c r="V78" s="272">
        <v>29309</v>
      </c>
      <c r="W78" s="188">
        <v>375000000</v>
      </c>
      <c r="X78" s="272">
        <v>29309</v>
      </c>
      <c r="Y78" s="207">
        <f t="shared" si="4"/>
        <v>1800000000</v>
      </c>
      <c r="Z78" s="65"/>
      <c r="AA78" s="65"/>
    </row>
    <row r="79" spans="1:27" ht="131.25" customHeight="1" x14ac:dyDescent="0.25">
      <c r="A79" s="78"/>
      <c r="B79" s="78"/>
      <c r="C79" s="67">
        <v>1</v>
      </c>
      <c r="D79" s="67" t="s">
        <v>49</v>
      </c>
      <c r="E79" s="67" t="s">
        <v>48</v>
      </c>
      <c r="F79" s="67" t="s">
        <v>37</v>
      </c>
      <c r="G79" s="67" t="s">
        <v>41</v>
      </c>
      <c r="H79" s="218" t="s">
        <v>131</v>
      </c>
      <c r="I79" s="184" t="s">
        <v>355</v>
      </c>
      <c r="J79" s="65" t="s">
        <v>356</v>
      </c>
      <c r="K79" s="65"/>
      <c r="L79" s="65"/>
      <c r="M79" s="65"/>
      <c r="N79" s="272">
        <v>324480</v>
      </c>
      <c r="O79" s="188">
        <v>350000000</v>
      </c>
      <c r="P79" s="272">
        <v>324480</v>
      </c>
      <c r="Q79" s="188">
        <v>350000000</v>
      </c>
      <c r="R79" s="272">
        <v>324480</v>
      </c>
      <c r="S79" s="188">
        <v>350000000</v>
      </c>
      <c r="T79" s="272">
        <v>324480</v>
      </c>
      <c r="U79" s="188">
        <v>375000000</v>
      </c>
      <c r="V79" s="272">
        <v>324480</v>
      </c>
      <c r="W79" s="188">
        <v>375000000</v>
      </c>
      <c r="X79" s="272">
        <v>324480</v>
      </c>
      <c r="Y79" s="207">
        <f t="shared" si="4"/>
        <v>1800000000</v>
      </c>
      <c r="Z79" s="65"/>
      <c r="AA79" s="65"/>
    </row>
    <row r="80" spans="1:27" ht="164.25" customHeight="1" x14ac:dyDescent="0.25">
      <c r="A80" s="78"/>
      <c r="B80" s="78"/>
      <c r="C80" s="67">
        <v>1</v>
      </c>
      <c r="D80" s="67" t="s">
        <v>49</v>
      </c>
      <c r="E80" s="67" t="s">
        <v>48</v>
      </c>
      <c r="F80" s="67" t="s">
        <v>37</v>
      </c>
      <c r="G80" s="67" t="s">
        <v>40</v>
      </c>
      <c r="H80" s="218" t="s">
        <v>282</v>
      </c>
      <c r="I80" s="184" t="s">
        <v>357</v>
      </c>
      <c r="J80" s="197" t="s">
        <v>358</v>
      </c>
      <c r="K80" s="197"/>
      <c r="L80" s="197"/>
      <c r="M80" s="197"/>
      <c r="N80" s="272">
        <v>78930</v>
      </c>
      <c r="O80" s="188">
        <v>11224124268</v>
      </c>
      <c r="P80" s="272">
        <v>78930</v>
      </c>
      <c r="Q80" s="188">
        <v>11224124268</v>
      </c>
      <c r="R80" s="272">
        <v>78930</v>
      </c>
      <c r="S80" s="188">
        <v>11224124268</v>
      </c>
      <c r="T80" s="272">
        <v>78930</v>
      </c>
      <c r="U80" s="188">
        <v>11224124268</v>
      </c>
      <c r="V80" s="272">
        <v>78930</v>
      </c>
      <c r="W80" s="188">
        <v>11224124268</v>
      </c>
      <c r="X80" s="272">
        <v>78930</v>
      </c>
      <c r="Y80" s="207">
        <f>SUM(O80+Q80+S80+U80+W80)</f>
        <v>56120621340</v>
      </c>
      <c r="Z80" s="65" t="s">
        <v>383</v>
      </c>
      <c r="AA80" s="65"/>
    </row>
    <row r="81" spans="1:27" ht="150" customHeight="1" x14ac:dyDescent="0.25">
      <c r="A81" s="78"/>
      <c r="B81" s="78"/>
      <c r="C81" s="67">
        <v>1</v>
      </c>
      <c r="D81" s="67" t="s">
        <v>49</v>
      </c>
      <c r="E81" s="67" t="s">
        <v>48</v>
      </c>
      <c r="F81" s="67" t="s">
        <v>37</v>
      </c>
      <c r="G81" s="67" t="s">
        <v>42</v>
      </c>
      <c r="H81" s="218" t="s">
        <v>359</v>
      </c>
      <c r="I81" s="184" t="s">
        <v>360</v>
      </c>
      <c r="J81" s="197" t="s">
        <v>361</v>
      </c>
      <c r="K81" s="197"/>
      <c r="L81" s="197"/>
      <c r="M81" s="197"/>
      <c r="N81" s="272">
        <v>34163</v>
      </c>
      <c r="O81" s="188">
        <v>336800000</v>
      </c>
      <c r="P81" s="272">
        <v>34163</v>
      </c>
      <c r="Q81" s="188">
        <v>400000000</v>
      </c>
      <c r="R81" s="272">
        <v>34163</v>
      </c>
      <c r="S81" s="188">
        <v>500000000</v>
      </c>
      <c r="T81" s="272">
        <v>34163</v>
      </c>
      <c r="U81" s="188">
        <v>500000000</v>
      </c>
      <c r="V81" s="272">
        <v>34163</v>
      </c>
      <c r="W81" s="188">
        <v>600000000</v>
      </c>
      <c r="X81" s="272">
        <v>34163</v>
      </c>
      <c r="Y81" s="207">
        <f t="shared" si="4"/>
        <v>2336800000</v>
      </c>
      <c r="Z81" s="65"/>
      <c r="AA81" s="65"/>
    </row>
    <row r="82" spans="1:27" ht="112.5" customHeight="1" x14ac:dyDescent="0.25">
      <c r="A82" s="281"/>
      <c r="B82" s="281"/>
      <c r="C82" s="199">
        <v>1</v>
      </c>
      <c r="D82" s="199" t="s">
        <v>49</v>
      </c>
      <c r="E82" s="199" t="s">
        <v>49</v>
      </c>
      <c r="F82" s="303"/>
      <c r="G82" s="303"/>
      <c r="H82" s="231" t="s">
        <v>137</v>
      </c>
      <c r="I82" s="231" t="s">
        <v>138</v>
      </c>
      <c r="J82" s="304">
        <v>0.85</v>
      </c>
      <c r="K82" s="304"/>
      <c r="L82" s="304"/>
      <c r="M82" s="304"/>
      <c r="N82" s="282">
        <v>0.6</v>
      </c>
      <c r="O82" s="201">
        <f>SUM(O83+O89)</f>
        <v>450000000</v>
      </c>
      <c r="P82" s="282">
        <v>0.6</v>
      </c>
      <c r="Q82" s="201">
        <f>SUM(Q83+Q89)</f>
        <v>450000000</v>
      </c>
      <c r="R82" s="282">
        <v>0.5</v>
      </c>
      <c r="S82" s="201">
        <f>SUM(S83+S89)</f>
        <v>550000000</v>
      </c>
      <c r="T82" s="282">
        <v>0.5</v>
      </c>
      <c r="U82" s="201">
        <f>SUM(U83+U89)</f>
        <v>550000000</v>
      </c>
      <c r="V82" s="282">
        <v>0.4</v>
      </c>
      <c r="W82" s="201">
        <f>SUM(W83+W89)</f>
        <v>650000000</v>
      </c>
      <c r="X82" s="282">
        <v>0.4</v>
      </c>
      <c r="Y82" s="206">
        <f t="shared" si="4"/>
        <v>2650000000</v>
      </c>
      <c r="Z82" s="231" t="s">
        <v>136</v>
      </c>
      <c r="AA82" s="231" t="s">
        <v>81</v>
      </c>
    </row>
    <row r="83" spans="1:27" ht="120" customHeight="1" x14ac:dyDescent="0.25">
      <c r="A83" s="305"/>
      <c r="B83" s="305"/>
      <c r="C83" s="284">
        <v>1</v>
      </c>
      <c r="D83" s="284" t="s">
        <v>49</v>
      </c>
      <c r="E83" s="284" t="s">
        <v>49</v>
      </c>
      <c r="F83" s="306" t="s">
        <v>15</v>
      </c>
      <c r="G83" s="306"/>
      <c r="H83" s="307" t="s">
        <v>139</v>
      </c>
      <c r="I83" s="307" t="s">
        <v>181</v>
      </c>
      <c r="J83" s="308" t="s">
        <v>368</v>
      </c>
      <c r="K83" s="308"/>
      <c r="L83" s="308"/>
      <c r="M83" s="308"/>
      <c r="N83" s="308" t="s">
        <v>368</v>
      </c>
      <c r="O83" s="309">
        <f>SUM(O84:O86)</f>
        <v>325000000</v>
      </c>
      <c r="P83" s="308" t="s">
        <v>368</v>
      </c>
      <c r="Q83" s="309">
        <f>SUM(Q84:Q86)</f>
        <v>325000000</v>
      </c>
      <c r="R83" s="308" t="s">
        <v>368</v>
      </c>
      <c r="S83" s="309">
        <f>SUM(S84:S86)</f>
        <v>400000000</v>
      </c>
      <c r="T83" s="308" t="s">
        <v>368</v>
      </c>
      <c r="U83" s="309">
        <f>SUM(U84:U86)</f>
        <v>400000000</v>
      </c>
      <c r="V83" s="308" t="s">
        <v>368</v>
      </c>
      <c r="W83" s="309">
        <f>SUM(W84:W86)</f>
        <v>475000000</v>
      </c>
      <c r="X83" s="308" t="s">
        <v>369</v>
      </c>
      <c r="Y83" s="289">
        <f>SUM(O83+Q83+S83+U83+W83)</f>
        <v>1925000000</v>
      </c>
      <c r="Z83" s="285" t="s">
        <v>136</v>
      </c>
      <c r="AA83" s="285" t="s">
        <v>81</v>
      </c>
    </row>
    <row r="84" spans="1:27" ht="147.75" customHeight="1" x14ac:dyDescent="0.25">
      <c r="A84" s="204"/>
      <c r="B84" s="204"/>
      <c r="C84" s="67">
        <v>1</v>
      </c>
      <c r="D84" s="67" t="s">
        <v>49</v>
      </c>
      <c r="E84" s="67" t="s">
        <v>49</v>
      </c>
      <c r="F84" s="205" t="s">
        <v>15</v>
      </c>
      <c r="G84" s="205" t="s">
        <v>14</v>
      </c>
      <c r="H84" s="218" t="s">
        <v>140</v>
      </c>
      <c r="I84" s="215" t="s">
        <v>362</v>
      </c>
      <c r="J84" s="112" t="s">
        <v>365</v>
      </c>
      <c r="K84" s="112"/>
      <c r="L84" s="112"/>
      <c r="M84" s="112"/>
      <c r="N84" s="188">
        <v>371</v>
      </c>
      <c r="O84" s="188">
        <v>125000000</v>
      </c>
      <c r="P84" s="188">
        <v>371</v>
      </c>
      <c r="Q84" s="188">
        <v>125000000</v>
      </c>
      <c r="R84" s="188">
        <v>371</v>
      </c>
      <c r="S84" s="188">
        <v>150000000</v>
      </c>
      <c r="T84" s="188">
        <v>371</v>
      </c>
      <c r="U84" s="188">
        <v>150000000</v>
      </c>
      <c r="V84" s="188">
        <v>371</v>
      </c>
      <c r="W84" s="188">
        <v>175000000</v>
      </c>
      <c r="X84" s="188">
        <f>SUM(N84+P84+R84+T84+V84)</f>
        <v>1855</v>
      </c>
      <c r="Y84" s="146">
        <f t="shared" si="4"/>
        <v>725000000</v>
      </c>
      <c r="Z84" s="65"/>
      <c r="AA84" s="112"/>
    </row>
    <row r="85" spans="1:27" ht="216" customHeight="1" x14ac:dyDescent="0.25">
      <c r="A85" s="204"/>
      <c r="B85" s="204"/>
      <c r="C85" s="67">
        <v>1</v>
      </c>
      <c r="D85" s="67" t="s">
        <v>49</v>
      </c>
      <c r="E85" s="67" t="s">
        <v>49</v>
      </c>
      <c r="F85" s="205" t="s">
        <v>15</v>
      </c>
      <c r="G85" s="205" t="s">
        <v>41</v>
      </c>
      <c r="H85" s="218" t="s">
        <v>433</v>
      </c>
      <c r="I85" s="215" t="s">
        <v>434</v>
      </c>
      <c r="J85" s="112" t="s">
        <v>365</v>
      </c>
      <c r="K85" s="112"/>
      <c r="L85" s="112"/>
      <c r="M85" s="112"/>
      <c r="N85" s="188">
        <v>371</v>
      </c>
      <c r="O85" s="188">
        <v>125000000</v>
      </c>
      <c r="P85" s="188">
        <v>371</v>
      </c>
      <c r="Q85" s="188">
        <v>125000000</v>
      </c>
      <c r="R85" s="188">
        <v>371</v>
      </c>
      <c r="S85" s="188">
        <v>150000000</v>
      </c>
      <c r="T85" s="188">
        <v>371</v>
      </c>
      <c r="U85" s="188">
        <v>150000000</v>
      </c>
      <c r="V85" s="188">
        <v>371</v>
      </c>
      <c r="W85" s="188">
        <v>175000000</v>
      </c>
      <c r="X85" s="188">
        <f>SUM(N85+P85+R85+T85+V85)</f>
        <v>1855</v>
      </c>
      <c r="Y85" s="146">
        <f t="shared" ref="Y85" si="26">SUM(O85+Q85+S85+U85+W85)</f>
        <v>725000000</v>
      </c>
      <c r="Z85" s="65"/>
      <c r="AA85" s="112"/>
    </row>
    <row r="86" spans="1:27" ht="74.25" customHeight="1" x14ac:dyDescent="0.25">
      <c r="A86" s="204"/>
      <c r="B86" s="204"/>
      <c r="C86" s="67">
        <v>1</v>
      </c>
      <c r="D86" s="67" t="s">
        <v>49</v>
      </c>
      <c r="E86" s="67" t="s">
        <v>49</v>
      </c>
      <c r="F86" s="205" t="s">
        <v>15</v>
      </c>
      <c r="G86" s="205" t="s">
        <v>40</v>
      </c>
      <c r="H86" s="218" t="s">
        <v>141</v>
      </c>
      <c r="I86" s="215" t="s">
        <v>366</v>
      </c>
      <c r="J86" s="112" t="s">
        <v>367</v>
      </c>
      <c r="K86" s="112"/>
      <c r="L86" s="112"/>
      <c r="M86" s="112"/>
      <c r="N86" s="112">
        <v>10</v>
      </c>
      <c r="O86" s="188">
        <v>75000000</v>
      </c>
      <c r="P86" s="112">
        <v>10</v>
      </c>
      <c r="Q86" s="188">
        <v>75000000</v>
      </c>
      <c r="R86" s="112">
        <v>10</v>
      </c>
      <c r="S86" s="188">
        <v>100000000</v>
      </c>
      <c r="T86" s="112">
        <v>10</v>
      </c>
      <c r="U86" s="188">
        <v>100000000</v>
      </c>
      <c r="V86" s="112">
        <v>10</v>
      </c>
      <c r="W86" s="188">
        <v>125000000</v>
      </c>
      <c r="X86" s="188">
        <f>SUM(N86+P86+R86+T86+V86)</f>
        <v>50</v>
      </c>
      <c r="Y86" s="146">
        <f t="shared" si="4"/>
        <v>475000000</v>
      </c>
      <c r="Z86" s="65"/>
      <c r="AA86" s="112"/>
    </row>
    <row r="87" spans="1:27" ht="145.5" customHeight="1" x14ac:dyDescent="0.25">
      <c r="A87" s="204"/>
      <c r="B87" s="204"/>
      <c r="C87" s="67">
        <v>1</v>
      </c>
      <c r="D87" s="67" t="s">
        <v>49</v>
      </c>
      <c r="E87" s="67" t="s">
        <v>49</v>
      </c>
      <c r="F87" s="205" t="s">
        <v>15</v>
      </c>
      <c r="G87" s="205" t="s">
        <v>42</v>
      </c>
      <c r="H87" s="218" t="str">
        <f>[1]Sheet1!$F$110</f>
        <v xml:space="preserve">Penanganan Khusus bagi Kelompok Rentan </v>
      </c>
      <c r="I87" s="333" t="s">
        <v>423</v>
      </c>
      <c r="J87" s="112" t="s">
        <v>367</v>
      </c>
      <c r="K87" s="112"/>
      <c r="L87" s="112"/>
      <c r="M87" s="112"/>
      <c r="N87" s="112">
        <v>10</v>
      </c>
      <c r="O87" s="188">
        <v>75000000</v>
      </c>
      <c r="P87" s="112">
        <v>10</v>
      </c>
      <c r="Q87" s="188">
        <v>75000000</v>
      </c>
      <c r="R87" s="112">
        <v>10</v>
      </c>
      <c r="S87" s="188">
        <v>100000000</v>
      </c>
      <c r="T87" s="112">
        <v>10</v>
      </c>
      <c r="U87" s="188">
        <v>100000000</v>
      </c>
      <c r="V87" s="112">
        <v>10</v>
      </c>
      <c r="W87" s="188">
        <v>125000000</v>
      </c>
      <c r="X87" s="188">
        <f>SUM(N87+P87+R87+T87+V87)</f>
        <v>50</v>
      </c>
      <c r="Y87" s="146">
        <f t="shared" ref="Y87" si="27">SUM(O87+Q87+S87+U87+W87)</f>
        <v>475000000</v>
      </c>
      <c r="Z87" s="65"/>
      <c r="AA87" s="112"/>
    </row>
    <row r="88" spans="1:27" ht="140.25" customHeight="1" x14ac:dyDescent="0.25">
      <c r="A88" s="204"/>
      <c r="B88" s="204"/>
      <c r="C88" s="67">
        <v>1</v>
      </c>
      <c r="D88" s="67" t="s">
        <v>49</v>
      </c>
      <c r="E88" s="67" t="s">
        <v>49</v>
      </c>
      <c r="F88" s="205" t="s">
        <v>15</v>
      </c>
      <c r="G88" s="205" t="s">
        <v>48</v>
      </c>
      <c r="H88" s="339" t="s">
        <v>424</v>
      </c>
      <c r="I88" s="338" t="s">
        <v>425</v>
      </c>
      <c r="J88" s="112" t="s">
        <v>367</v>
      </c>
      <c r="K88" s="112"/>
      <c r="L88" s="112"/>
      <c r="M88" s="112"/>
      <c r="N88" s="112">
        <v>10</v>
      </c>
      <c r="O88" s="188">
        <v>75000000</v>
      </c>
      <c r="P88" s="112">
        <v>10</v>
      </c>
      <c r="Q88" s="188">
        <v>75000000</v>
      </c>
      <c r="R88" s="112">
        <v>10</v>
      </c>
      <c r="S88" s="188">
        <v>100000000</v>
      </c>
      <c r="T88" s="112">
        <v>10</v>
      </c>
      <c r="U88" s="188">
        <v>100000000</v>
      </c>
      <c r="V88" s="112">
        <v>10</v>
      </c>
      <c r="W88" s="188">
        <v>125000000</v>
      </c>
      <c r="X88" s="188">
        <f>SUM(N88+P88+R88+T88+V88)</f>
        <v>50</v>
      </c>
      <c r="Y88" s="146">
        <f t="shared" ref="Y88" si="28">SUM(O88+Q88+S88+U88+W88)</f>
        <v>475000000</v>
      </c>
      <c r="Z88" s="65"/>
      <c r="AA88" s="112"/>
    </row>
    <row r="89" spans="1:27" ht="138" customHeight="1" x14ac:dyDescent="0.25">
      <c r="A89" s="305"/>
      <c r="B89" s="305"/>
      <c r="C89" s="284">
        <v>1</v>
      </c>
      <c r="D89" s="284" t="s">
        <v>49</v>
      </c>
      <c r="E89" s="284" t="s">
        <v>49</v>
      </c>
      <c r="F89" s="306" t="s">
        <v>37</v>
      </c>
      <c r="G89" s="306"/>
      <c r="H89" s="307" t="s">
        <v>142</v>
      </c>
      <c r="I89" s="307" t="s">
        <v>144</v>
      </c>
      <c r="J89" s="310" t="s">
        <v>148</v>
      </c>
      <c r="K89" s="310"/>
      <c r="L89" s="310"/>
      <c r="M89" s="310"/>
      <c r="N89" s="310">
        <v>50</v>
      </c>
      <c r="O89" s="309">
        <f>SUM(O91)</f>
        <v>125000000</v>
      </c>
      <c r="P89" s="310">
        <v>50</v>
      </c>
      <c r="Q89" s="309">
        <f>SUM(Q91)</f>
        <v>125000000</v>
      </c>
      <c r="R89" s="310">
        <v>50</v>
      </c>
      <c r="S89" s="309">
        <f>SUM(S91)</f>
        <v>150000000</v>
      </c>
      <c r="T89" s="310">
        <v>50</v>
      </c>
      <c r="U89" s="309">
        <f>SUM(U91)</f>
        <v>150000000</v>
      </c>
      <c r="V89" s="310">
        <v>50</v>
      </c>
      <c r="W89" s="309">
        <f>SUM(W91)</f>
        <v>175000000</v>
      </c>
      <c r="X89" s="310">
        <v>50</v>
      </c>
      <c r="Y89" s="289">
        <f t="shared" si="4"/>
        <v>725000000</v>
      </c>
      <c r="Z89" s="285" t="s">
        <v>136</v>
      </c>
      <c r="AA89" s="285" t="s">
        <v>81</v>
      </c>
    </row>
    <row r="90" spans="1:27" ht="181.5" customHeight="1" x14ac:dyDescent="0.25">
      <c r="A90" s="204"/>
      <c r="B90" s="204"/>
      <c r="C90" s="67">
        <v>1</v>
      </c>
      <c r="D90" s="67" t="s">
        <v>49</v>
      </c>
      <c r="E90" s="67" t="s">
        <v>49</v>
      </c>
      <c r="F90" s="205" t="s">
        <v>37</v>
      </c>
      <c r="G90" s="205" t="s">
        <v>14</v>
      </c>
      <c r="H90" s="339" t="s">
        <v>430</v>
      </c>
      <c r="I90" s="339" t="s">
        <v>431</v>
      </c>
      <c r="J90" s="112" t="s">
        <v>148</v>
      </c>
      <c r="K90" s="112"/>
      <c r="L90" s="112"/>
      <c r="M90" s="112"/>
      <c r="N90" s="112">
        <v>50</v>
      </c>
      <c r="O90" s="188">
        <v>125000000</v>
      </c>
      <c r="P90" s="188">
        <v>50</v>
      </c>
      <c r="Q90" s="188">
        <v>125000000</v>
      </c>
      <c r="R90" s="188">
        <v>50</v>
      </c>
      <c r="S90" s="188">
        <v>150000000</v>
      </c>
      <c r="T90" s="188">
        <v>50</v>
      </c>
      <c r="U90" s="188">
        <v>150000000</v>
      </c>
      <c r="V90" s="188">
        <v>50</v>
      </c>
      <c r="W90" s="188">
        <v>175000000</v>
      </c>
      <c r="X90" s="188">
        <f>SUM(N90+P90+R90+T90+V90)</f>
        <v>250</v>
      </c>
      <c r="Y90" s="146">
        <f t="shared" ref="Y90" si="29">SUM(O90+Q90+S90+U90+W90)</f>
        <v>725000000</v>
      </c>
      <c r="Z90" s="65" t="s">
        <v>136</v>
      </c>
      <c r="AA90" s="112"/>
    </row>
    <row r="91" spans="1:27" ht="144" customHeight="1" x14ac:dyDescent="0.25">
      <c r="A91" s="204"/>
      <c r="B91" s="204"/>
      <c r="C91" s="67">
        <v>1</v>
      </c>
      <c r="D91" s="67" t="s">
        <v>49</v>
      </c>
      <c r="E91" s="67" t="s">
        <v>49</v>
      </c>
      <c r="F91" s="205" t="s">
        <v>37</v>
      </c>
      <c r="G91" s="205" t="s">
        <v>41</v>
      </c>
      <c r="H91" s="218" t="s">
        <v>143</v>
      </c>
      <c r="I91" s="215" t="s">
        <v>370</v>
      </c>
      <c r="J91" s="112" t="s">
        <v>148</v>
      </c>
      <c r="K91" s="112"/>
      <c r="L91" s="112"/>
      <c r="M91" s="112"/>
      <c r="N91" s="112">
        <v>50</v>
      </c>
      <c r="O91" s="188">
        <v>125000000</v>
      </c>
      <c r="P91" s="188">
        <v>50</v>
      </c>
      <c r="Q91" s="188">
        <v>125000000</v>
      </c>
      <c r="R91" s="188">
        <v>50</v>
      </c>
      <c r="S91" s="188">
        <v>150000000</v>
      </c>
      <c r="T91" s="188">
        <v>50</v>
      </c>
      <c r="U91" s="188">
        <v>150000000</v>
      </c>
      <c r="V91" s="188">
        <v>50</v>
      </c>
      <c r="W91" s="188">
        <v>175000000</v>
      </c>
      <c r="X91" s="188">
        <f>SUM(N91+P91+R91+T91+V91)</f>
        <v>250</v>
      </c>
      <c r="Y91" s="146">
        <f t="shared" si="4"/>
        <v>725000000</v>
      </c>
      <c r="Z91" s="65" t="s">
        <v>136</v>
      </c>
      <c r="AA91" s="112"/>
    </row>
    <row r="92" spans="1:27" ht="97.5" customHeight="1" x14ac:dyDescent="0.25">
      <c r="A92" s="302"/>
      <c r="B92" s="302"/>
      <c r="C92" s="273">
        <v>1</v>
      </c>
      <c r="D92" s="273" t="s">
        <v>49</v>
      </c>
      <c r="E92" s="273" t="s">
        <v>39</v>
      </c>
      <c r="F92" s="70"/>
      <c r="G92" s="70"/>
      <c r="H92" s="276" t="s">
        <v>371</v>
      </c>
      <c r="I92" s="276" t="s">
        <v>372</v>
      </c>
      <c r="J92" s="311" t="s">
        <v>231</v>
      </c>
      <c r="K92" s="311"/>
      <c r="L92" s="311"/>
      <c r="M92" s="311"/>
      <c r="N92" s="312" t="s">
        <v>231</v>
      </c>
      <c r="O92" s="274">
        <f>SUM(O93)</f>
        <v>0</v>
      </c>
      <c r="P92" s="312">
        <v>0.8</v>
      </c>
      <c r="Q92" s="274">
        <f>SUM(Q93)</f>
        <v>15000000</v>
      </c>
      <c r="R92" s="312">
        <v>0.8</v>
      </c>
      <c r="S92" s="274">
        <f>SUM(S93)</f>
        <v>30000000</v>
      </c>
      <c r="T92" s="312">
        <v>0.8</v>
      </c>
      <c r="U92" s="274">
        <f>SUM(U93)</f>
        <v>30000000</v>
      </c>
      <c r="V92" s="312">
        <v>0.8</v>
      </c>
      <c r="W92" s="274">
        <f>SUM(W93)</f>
        <v>35000000</v>
      </c>
      <c r="X92" s="312">
        <v>0.5</v>
      </c>
      <c r="Y92" s="275">
        <f>SUM(O92+Q92+S92+U92+W92)</f>
        <v>110000000</v>
      </c>
      <c r="Z92" s="276" t="s">
        <v>244</v>
      </c>
      <c r="AA92" s="276" t="s">
        <v>81</v>
      </c>
    </row>
    <row r="93" spans="1:27" ht="126.75" customHeight="1" x14ac:dyDescent="0.25">
      <c r="A93" s="313"/>
      <c r="B93" s="313"/>
      <c r="C93" s="290">
        <v>1</v>
      </c>
      <c r="D93" s="290" t="s">
        <v>49</v>
      </c>
      <c r="E93" s="290" t="s">
        <v>39</v>
      </c>
      <c r="F93" s="314" t="s">
        <v>15</v>
      </c>
      <c r="G93" s="314"/>
      <c r="H93" s="315" t="s">
        <v>373</v>
      </c>
      <c r="I93" s="315" t="s">
        <v>374</v>
      </c>
      <c r="J93" s="316" t="s">
        <v>375</v>
      </c>
      <c r="K93" s="316"/>
      <c r="L93" s="316"/>
      <c r="M93" s="316"/>
      <c r="N93" s="316">
        <v>0</v>
      </c>
      <c r="O93" s="292">
        <f>SUM(O96:O96)</f>
        <v>0</v>
      </c>
      <c r="P93" s="316">
        <v>6</v>
      </c>
      <c r="Q93" s="292">
        <f>SUM(Q96:Q96)</f>
        <v>15000000</v>
      </c>
      <c r="R93" s="316">
        <v>6</v>
      </c>
      <c r="S93" s="292">
        <f>SUM(S96:S96)</f>
        <v>30000000</v>
      </c>
      <c r="T93" s="316">
        <v>6</v>
      </c>
      <c r="U93" s="292">
        <f>SUM(U96:U96)</f>
        <v>30000000</v>
      </c>
      <c r="V93" s="316">
        <v>6</v>
      </c>
      <c r="W93" s="292">
        <f>SUM(W96:W96)</f>
        <v>35000000</v>
      </c>
      <c r="X93" s="316">
        <v>6</v>
      </c>
      <c r="Y93" s="293">
        <f>SUM(O93+Q93+S93+U93+W93)</f>
        <v>110000000</v>
      </c>
      <c r="Z93" s="317" t="s">
        <v>263</v>
      </c>
      <c r="AA93" s="291"/>
    </row>
    <row r="94" spans="1:27" ht="155.25" customHeight="1" x14ac:dyDescent="0.25">
      <c r="A94" s="204"/>
      <c r="B94" s="204"/>
      <c r="C94" s="67">
        <v>1</v>
      </c>
      <c r="D94" s="67" t="s">
        <v>49</v>
      </c>
      <c r="E94" s="67" t="s">
        <v>39</v>
      </c>
      <c r="F94" s="205" t="s">
        <v>15</v>
      </c>
      <c r="G94" s="205" t="s">
        <v>14</v>
      </c>
      <c r="H94" s="339" t="s">
        <v>426</v>
      </c>
      <c r="I94" s="339" t="s">
        <v>428</v>
      </c>
      <c r="J94" s="112" t="s">
        <v>375</v>
      </c>
      <c r="K94" s="112"/>
      <c r="L94" s="112"/>
      <c r="M94" s="112"/>
      <c r="N94" s="112">
        <v>0</v>
      </c>
      <c r="O94" s="188">
        <v>0</v>
      </c>
      <c r="P94" s="188">
        <v>6</v>
      </c>
      <c r="Q94" s="188">
        <v>15000000</v>
      </c>
      <c r="R94" s="188">
        <v>6</v>
      </c>
      <c r="S94" s="188">
        <v>30000000</v>
      </c>
      <c r="T94" s="188">
        <v>6</v>
      </c>
      <c r="U94" s="188">
        <v>30000000</v>
      </c>
      <c r="V94" s="188">
        <v>6</v>
      </c>
      <c r="W94" s="188">
        <v>35000000</v>
      </c>
      <c r="X94" s="188">
        <v>6</v>
      </c>
      <c r="Y94" s="146">
        <f>SUM(O94+Q94+S94+U94+W94)</f>
        <v>110000000</v>
      </c>
      <c r="Z94" s="65" t="s">
        <v>263</v>
      </c>
      <c r="AA94" s="112"/>
    </row>
    <row r="95" spans="1:27" ht="125.25" customHeight="1" x14ac:dyDescent="0.25">
      <c r="A95" s="204"/>
      <c r="B95" s="204"/>
      <c r="C95" s="67">
        <v>1</v>
      </c>
      <c r="D95" s="67" t="s">
        <v>49</v>
      </c>
      <c r="E95" s="67" t="s">
        <v>39</v>
      </c>
      <c r="F95" s="205" t="s">
        <v>15</v>
      </c>
      <c r="G95" s="205" t="s">
        <v>41</v>
      </c>
      <c r="H95" s="339" t="s">
        <v>376</v>
      </c>
      <c r="I95" s="339" t="s">
        <v>427</v>
      </c>
      <c r="J95" s="112" t="s">
        <v>375</v>
      </c>
      <c r="K95" s="112"/>
      <c r="L95" s="112"/>
      <c r="M95" s="112"/>
      <c r="N95" s="112">
        <v>0</v>
      </c>
      <c r="O95" s="188">
        <v>0</v>
      </c>
      <c r="P95" s="188">
        <v>6</v>
      </c>
      <c r="Q95" s="188">
        <v>15000000</v>
      </c>
      <c r="R95" s="188">
        <v>6</v>
      </c>
      <c r="S95" s="188">
        <v>30000000</v>
      </c>
      <c r="T95" s="188">
        <v>6</v>
      </c>
      <c r="U95" s="188">
        <v>30000000</v>
      </c>
      <c r="V95" s="188">
        <v>6</v>
      </c>
      <c r="W95" s="188">
        <v>35000000</v>
      </c>
      <c r="X95" s="188">
        <v>6</v>
      </c>
      <c r="Y95" s="146">
        <f>SUM(O95+Q95+S95+U95+W95)</f>
        <v>110000000</v>
      </c>
      <c r="Z95" s="65" t="s">
        <v>263</v>
      </c>
      <c r="AA95" s="112"/>
    </row>
    <row r="96" spans="1:27" ht="125.25" customHeight="1" x14ac:dyDescent="0.25">
      <c r="A96" s="204"/>
      <c r="B96" s="204"/>
      <c r="C96" s="67">
        <v>1</v>
      </c>
      <c r="D96" s="67" t="s">
        <v>49</v>
      </c>
      <c r="E96" s="67" t="s">
        <v>39</v>
      </c>
      <c r="F96" s="205" t="s">
        <v>15</v>
      </c>
      <c r="G96" s="205" t="s">
        <v>40</v>
      </c>
      <c r="H96" s="337" t="s">
        <v>432</v>
      </c>
      <c r="I96" s="337" t="s">
        <v>429</v>
      </c>
      <c r="J96" s="112" t="s">
        <v>375</v>
      </c>
      <c r="K96" s="112"/>
      <c r="L96" s="112"/>
      <c r="M96" s="112"/>
      <c r="N96" s="112">
        <v>0</v>
      </c>
      <c r="O96" s="188">
        <v>0</v>
      </c>
      <c r="P96" s="188">
        <v>6</v>
      </c>
      <c r="Q96" s="188">
        <v>15000000</v>
      </c>
      <c r="R96" s="188">
        <v>6</v>
      </c>
      <c r="S96" s="188">
        <v>30000000</v>
      </c>
      <c r="T96" s="188">
        <v>6</v>
      </c>
      <c r="U96" s="188">
        <v>30000000</v>
      </c>
      <c r="V96" s="188">
        <v>6</v>
      </c>
      <c r="W96" s="188">
        <v>35000000</v>
      </c>
      <c r="X96" s="188">
        <v>6</v>
      </c>
      <c r="Y96" s="146">
        <f>SUM(O96+Q96+S96+U96+W96)</f>
        <v>110000000</v>
      </c>
      <c r="Z96" s="65" t="s">
        <v>263</v>
      </c>
      <c r="AA96" s="112"/>
    </row>
    <row r="97" spans="1:27" ht="29.25" customHeight="1" x14ac:dyDescent="0.25">
      <c r="A97" s="352" t="s">
        <v>385</v>
      </c>
      <c r="B97" s="353"/>
      <c r="C97" s="353"/>
      <c r="D97" s="353"/>
      <c r="E97" s="353"/>
      <c r="F97" s="353"/>
      <c r="G97" s="353"/>
      <c r="H97" s="353"/>
      <c r="I97" s="354"/>
      <c r="J97" s="7"/>
      <c r="K97" s="7"/>
      <c r="L97" s="7"/>
      <c r="M97" s="7"/>
      <c r="N97" s="9"/>
      <c r="O97" s="9">
        <f>SUM(O10+O35+O42+O71+O82+O92)</f>
        <v>27053425788</v>
      </c>
      <c r="P97" s="9"/>
      <c r="Q97" s="9">
        <f>SUM(Q10+Q35+Q42+Q71+Q82+Q92)</f>
        <v>28329803288</v>
      </c>
      <c r="R97" s="9"/>
      <c r="S97" s="9">
        <f>SUM(S10+S35+S42+S71+S82+S92)</f>
        <v>29805816819</v>
      </c>
      <c r="T97" s="9"/>
      <c r="U97" s="9">
        <f>SUM(U10+U35+U42+U71+U82+U92)</f>
        <v>31043231298</v>
      </c>
      <c r="V97" s="9"/>
      <c r="W97" s="9">
        <f>SUM(W10+W35+W42+W71+W82+W92)</f>
        <v>32544064790</v>
      </c>
      <c r="X97" s="9"/>
      <c r="Y97" s="143">
        <f t="shared" si="4"/>
        <v>148776341983</v>
      </c>
      <c r="Z97" s="7"/>
      <c r="AA97" s="3"/>
    </row>
    <row r="98" spans="1:27" x14ac:dyDescent="0.25">
      <c r="C98" s="1"/>
      <c r="D98" s="1"/>
      <c r="E98" s="1"/>
      <c r="F98" s="1"/>
      <c r="G98" s="1"/>
      <c r="H98" s="1"/>
      <c r="I98" s="1"/>
      <c r="J98" s="1"/>
      <c r="K98" s="1"/>
      <c r="L98" s="1"/>
      <c r="M98" s="1"/>
      <c r="N98" s="1"/>
      <c r="O98" s="1"/>
      <c r="P98" s="1"/>
      <c r="Q98" s="14"/>
      <c r="R98" s="14"/>
      <c r="S98" s="14"/>
      <c r="T98" s="14"/>
      <c r="U98" s="14"/>
      <c r="V98" s="14"/>
      <c r="W98" s="14"/>
      <c r="X98" s="14"/>
      <c r="Y98" s="1"/>
      <c r="Z98" s="1"/>
      <c r="AA98" s="1"/>
    </row>
    <row r="99" spans="1:27" x14ac:dyDescent="0.25">
      <c r="C99" s="1"/>
      <c r="D99" s="1"/>
      <c r="E99" s="1"/>
      <c r="F99" s="1"/>
      <c r="G99" s="1"/>
      <c r="H99" s="1"/>
      <c r="I99" s="1"/>
      <c r="J99" s="1"/>
      <c r="K99" s="1"/>
      <c r="L99" s="1"/>
      <c r="M99" s="1"/>
      <c r="N99" s="1"/>
      <c r="O99" s="121"/>
      <c r="P99" s="1"/>
      <c r="Q99" s="1"/>
      <c r="R99" s="1"/>
      <c r="S99" s="1"/>
      <c r="T99" s="1"/>
      <c r="U99" s="1"/>
      <c r="V99" s="1"/>
      <c r="W99" s="1"/>
      <c r="X99" s="1"/>
      <c r="Y99" s="1"/>
      <c r="Z99" s="1"/>
      <c r="AA99" s="1"/>
    </row>
    <row r="100" spans="1:27" x14ac:dyDescent="0.25">
      <c r="C100" s="1"/>
      <c r="D100" s="1"/>
      <c r="E100" s="1"/>
      <c r="F100" s="1"/>
      <c r="G100" s="1"/>
      <c r="H100" s="1"/>
      <c r="I100" s="1"/>
      <c r="J100" s="1"/>
      <c r="K100" s="1"/>
      <c r="L100" s="1"/>
      <c r="M100" s="1"/>
      <c r="N100" s="1"/>
      <c r="O100" s="1"/>
      <c r="P100" s="1"/>
      <c r="Q100" s="1"/>
      <c r="R100" s="1"/>
      <c r="S100" s="1"/>
      <c r="T100" s="1"/>
      <c r="U100" s="1"/>
      <c r="V100" s="1"/>
      <c r="W100" s="1"/>
      <c r="X100" s="1"/>
      <c r="Y100" s="1"/>
      <c r="Z100" s="1"/>
      <c r="AA100" s="1"/>
    </row>
    <row r="101" spans="1:27" x14ac:dyDescent="0.25">
      <c r="C101" s="1"/>
      <c r="D101" s="1"/>
      <c r="E101" s="1"/>
      <c r="F101" s="1"/>
      <c r="G101" s="1"/>
      <c r="H101" s="1"/>
      <c r="I101" s="1"/>
      <c r="J101" s="1"/>
      <c r="K101" s="1"/>
      <c r="L101" s="1"/>
      <c r="M101" s="1"/>
      <c r="N101" s="1"/>
      <c r="O101" s="1"/>
      <c r="P101" s="1"/>
      <c r="Q101" s="1"/>
      <c r="R101" s="1"/>
      <c r="S101" s="1"/>
      <c r="T101" s="1"/>
      <c r="U101" s="1"/>
      <c r="V101" s="1"/>
      <c r="W101" s="1"/>
      <c r="X101" s="1"/>
      <c r="Y101" s="1"/>
      <c r="Z101" s="1"/>
      <c r="AA101" s="1"/>
    </row>
    <row r="102" spans="1:27" x14ac:dyDescent="0.25">
      <c r="C102" s="1"/>
      <c r="D102" s="1"/>
      <c r="E102" s="1"/>
      <c r="F102" s="1"/>
      <c r="G102" s="1"/>
      <c r="H102" s="1"/>
      <c r="I102" s="1"/>
      <c r="J102" s="1"/>
      <c r="K102" s="1"/>
      <c r="L102" s="1"/>
      <c r="M102" s="1"/>
      <c r="N102" s="1"/>
      <c r="O102" s="1"/>
      <c r="P102" s="1"/>
      <c r="Q102" s="1"/>
      <c r="R102" s="1"/>
      <c r="S102" s="1"/>
      <c r="T102" s="1"/>
      <c r="U102" s="1"/>
      <c r="V102" s="1"/>
      <c r="W102" s="1"/>
      <c r="X102" s="1"/>
      <c r="Y102" s="1"/>
      <c r="Z102" s="1"/>
      <c r="AA102" s="1"/>
    </row>
    <row r="103" spans="1:27" x14ac:dyDescent="0.25">
      <c r="C103" s="1"/>
      <c r="D103" s="1"/>
      <c r="E103" s="1"/>
      <c r="F103" s="1"/>
      <c r="G103" s="1"/>
      <c r="H103" s="1"/>
      <c r="I103" s="1"/>
      <c r="J103" s="1"/>
      <c r="K103" s="1"/>
      <c r="L103" s="1"/>
      <c r="M103" s="1"/>
      <c r="N103" s="1"/>
      <c r="O103" s="1"/>
      <c r="P103" s="1"/>
      <c r="Q103" s="1"/>
      <c r="R103" s="1"/>
      <c r="S103" s="1"/>
      <c r="T103" s="1"/>
      <c r="U103" s="1"/>
      <c r="V103" s="1"/>
      <c r="W103" s="1"/>
      <c r="X103" s="1"/>
      <c r="Y103" s="1"/>
      <c r="Z103" s="1"/>
      <c r="AA103" s="1"/>
    </row>
    <row r="104" spans="1:27" x14ac:dyDescent="0.25">
      <c r="C104" s="1"/>
      <c r="D104" s="1"/>
      <c r="E104" s="1"/>
      <c r="F104" s="1"/>
      <c r="G104" s="1"/>
      <c r="H104" s="1"/>
      <c r="I104" s="1"/>
      <c r="J104" s="1"/>
      <c r="K104" s="1"/>
      <c r="L104" s="1"/>
      <c r="M104" s="1"/>
      <c r="N104" s="1"/>
      <c r="O104" s="1"/>
      <c r="P104" s="1"/>
      <c r="Q104" s="1"/>
      <c r="R104" s="1"/>
      <c r="S104" s="1"/>
      <c r="T104" s="1"/>
      <c r="U104" s="1"/>
      <c r="V104" s="1"/>
      <c r="W104" s="1"/>
      <c r="X104" s="1"/>
      <c r="Y104" s="1"/>
      <c r="Z104" s="1"/>
      <c r="AA104" s="1"/>
    </row>
    <row r="105" spans="1:27" x14ac:dyDescent="0.25">
      <c r="C105" s="1"/>
      <c r="D105" s="1"/>
      <c r="E105" s="1"/>
      <c r="F105" s="1"/>
      <c r="G105" s="1"/>
      <c r="H105" s="1"/>
      <c r="I105" s="1"/>
      <c r="J105" s="1"/>
      <c r="K105" s="1"/>
      <c r="L105" s="1"/>
      <c r="M105" s="1"/>
      <c r="N105" s="1"/>
      <c r="O105" s="1"/>
      <c r="P105" s="1"/>
      <c r="Q105" s="1"/>
      <c r="R105" s="1"/>
      <c r="S105" s="1"/>
      <c r="T105" s="1"/>
      <c r="U105" s="1"/>
      <c r="V105" s="1"/>
      <c r="W105" s="1"/>
      <c r="X105" s="1"/>
      <c r="Y105" s="1"/>
      <c r="Z105" s="1"/>
      <c r="AA105" s="1"/>
    </row>
    <row r="106" spans="1:27" x14ac:dyDescent="0.25">
      <c r="C106" s="1"/>
      <c r="D106" s="1"/>
      <c r="E106" s="1"/>
      <c r="F106" s="1"/>
      <c r="G106" s="1"/>
      <c r="H106" s="1"/>
      <c r="I106" s="1"/>
      <c r="J106" s="1"/>
      <c r="K106" s="1"/>
      <c r="L106" s="1"/>
      <c r="M106" s="1"/>
      <c r="N106" s="1"/>
      <c r="O106" s="1"/>
      <c r="P106" s="1"/>
      <c r="Q106" s="1"/>
      <c r="R106" s="1"/>
      <c r="S106" s="1"/>
      <c r="T106" s="1"/>
      <c r="U106" s="1"/>
      <c r="V106" s="1"/>
      <c r="W106" s="1"/>
      <c r="X106" s="1"/>
      <c r="Y106" s="1"/>
      <c r="Z106" s="1"/>
      <c r="AA106" s="1"/>
    </row>
    <row r="107" spans="1:27" x14ac:dyDescent="0.25">
      <c r="C107" s="1"/>
      <c r="D107" s="1"/>
      <c r="E107" s="1"/>
      <c r="F107" s="1"/>
      <c r="G107" s="1"/>
      <c r="H107" s="1"/>
      <c r="I107" s="1"/>
      <c r="J107" s="1"/>
      <c r="K107" s="1"/>
      <c r="L107" s="1"/>
      <c r="M107" s="1"/>
      <c r="N107" s="1"/>
      <c r="O107" s="1"/>
      <c r="P107" s="1"/>
      <c r="Q107" s="1"/>
      <c r="R107" s="1"/>
      <c r="S107" s="1"/>
      <c r="T107" s="1"/>
      <c r="U107" s="1"/>
      <c r="V107" s="1"/>
      <c r="W107" s="1"/>
      <c r="X107" s="1"/>
      <c r="Y107" s="1"/>
      <c r="Z107" s="1"/>
      <c r="AA107" s="1"/>
    </row>
    <row r="108" spans="1:27" x14ac:dyDescent="0.25">
      <c r="C108" s="1"/>
      <c r="D108" s="1"/>
      <c r="E108" s="1"/>
      <c r="F108" s="1"/>
      <c r="G108" s="1"/>
      <c r="H108" s="1"/>
      <c r="I108" s="1"/>
      <c r="J108" s="1"/>
      <c r="K108" s="1"/>
      <c r="L108" s="1"/>
      <c r="M108" s="1"/>
      <c r="N108" s="1"/>
      <c r="O108" s="1"/>
      <c r="P108" s="1"/>
      <c r="Q108" s="1"/>
      <c r="R108" s="1"/>
      <c r="S108" s="1"/>
      <c r="T108" s="1"/>
      <c r="U108" s="1"/>
      <c r="V108" s="1"/>
      <c r="W108" s="1"/>
      <c r="X108" s="1"/>
      <c r="Y108" s="1"/>
      <c r="Z108" s="1"/>
      <c r="AA108" s="1"/>
    </row>
    <row r="109" spans="1:27" x14ac:dyDescent="0.25">
      <c r="C109" s="1"/>
      <c r="D109" s="1"/>
      <c r="E109" s="1"/>
      <c r="F109" s="1"/>
      <c r="G109" s="1"/>
      <c r="H109" s="1"/>
      <c r="I109" s="1"/>
      <c r="J109" s="1"/>
      <c r="K109" s="1"/>
      <c r="L109" s="1"/>
      <c r="M109" s="1"/>
      <c r="N109" s="1"/>
      <c r="O109" s="1"/>
      <c r="P109" s="1"/>
      <c r="Q109" s="1"/>
      <c r="R109" s="1"/>
      <c r="S109" s="1"/>
      <c r="T109" s="1"/>
      <c r="U109" s="1"/>
      <c r="V109" s="1"/>
      <c r="W109" s="1"/>
      <c r="X109" s="1"/>
      <c r="Y109" s="1"/>
      <c r="Z109" s="1"/>
      <c r="AA109" s="1"/>
    </row>
    <row r="110" spans="1:27" x14ac:dyDescent="0.25">
      <c r="C110" s="1"/>
      <c r="D110" s="1"/>
      <c r="E110" s="1"/>
      <c r="F110" s="1"/>
      <c r="G110" s="1"/>
      <c r="H110" s="1"/>
      <c r="I110" s="1"/>
      <c r="J110" s="1"/>
      <c r="K110" s="1"/>
      <c r="L110" s="1"/>
      <c r="M110" s="1"/>
      <c r="N110" s="1"/>
      <c r="O110" s="1"/>
      <c r="P110" s="1"/>
      <c r="Q110" s="1"/>
      <c r="R110" s="1"/>
      <c r="S110" s="1"/>
      <c r="T110" s="1"/>
      <c r="U110" s="1"/>
      <c r="V110" s="1"/>
      <c r="W110" s="1"/>
      <c r="X110" s="1"/>
      <c r="Y110" s="1"/>
      <c r="Z110" s="1"/>
      <c r="AA110" s="1"/>
    </row>
    <row r="111" spans="1:27" x14ac:dyDescent="0.25">
      <c r="C111" s="1"/>
      <c r="D111" s="1"/>
      <c r="E111" s="1"/>
      <c r="F111" s="1"/>
      <c r="G111" s="1"/>
      <c r="H111" s="1"/>
      <c r="I111" s="1"/>
      <c r="J111" s="1"/>
      <c r="K111" s="1"/>
      <c r="L111" s="1"/>
      <c r="M111" s="1"/>
      <c r="N111" s="1"/>
      <c r="O111" s="1"/>
      <c r="P111" s="1"/>
      <c r="Q111" s="1"/>
      <c r="R111" s="1"/>
      <c r="S111" s="1"/>
      <c r="T111" s="1"/>
      <c r="U111" s="1"/>
      <c r="V111" s="1"/>
      <c r="W111" s="1"/>
      <c r="X111" s="1"/>
      <c r="Y111" s="1"/>
      <c r="Z111" s="1"/>
      <c r="AA111" s="1"/>
    </row>
    <row r="112" spans="1:27" x14ac:dyDescent="0.25">
      <c r="C112" s="1"/>
      <c r="D112" s="1"/>
      <c r="E112" s="1"/>
      <c r="F112" s="1"/>
      <c r="G112" s="1"/>
      <c r="H112" s="1"/>
      <c r="I112" s="1"/>
      <c r="J112" s="1"/>
      <c r="K112" s="1"/>
      <c r="L112" s="1"/>
      <c r="M112" s="1"/>
      <c r="N112" s="1"/>
      <c r="O112" s="1"/>
      <c r="P112" s="1"/>
      <c r="Q112" s="1"/>
      <c r="R112" s="1"/>
      <c r="S112" s="1"/>
      <c r="T112" s="1"/>
      <c r="U112" s="1"/>
      <c r="V112" s="1"/>
      <c r="W112" s="1"/>
      <c r="X112" s="1"/>
      <c r="Y112" s="1"/>
      <c r="Z112" s="1"/>
      <c r="AA112" s="1"/>
    </row>
    <row r="113" spans="3:27" x14ac:dyDescent="0.25">
      <c r="C113" s="1"/>
      <c r="D113" s="1"/>
      <c r="E113" s="1"/>
      <c r="F113" s="1"/>
      <c r="G113" s="1"/>
      <c r="H113" s="1"/>
      <c r="I113" s="1"/>
      <c r="J113" s="1"/>
      <c r="K113" s="1"/>
      <c r="L113" s="1"/>
      <c r="M113" s="1"/>
      <c r="N113" s="1"/>
      <c r="O113" s="1"/>
      <c r="P113" s="1"/>
      <c r="Q113" s="1"/>
      <c r="R113" s="1"/>
      <c r="S113" s="1"/>
      <c r="T113" s="1"/>
      <c r="U113" s="1"/>
      <c r="V113" s="1"/>
      <c r="W113" s="1"/>
      <c r="X113" s="1"/>
      <c r="Y113" s="1"/>
      <c r="Z113" s="1"/>
      <c r="AA113" s="1"/>
    </row>
    <row r="114" spans="3:27" x14ac:dyDescent="0.25">
      <c r="C114" s="1"/>
      <c r="D114" s="1"/>
      <c r="E114" s="1"/>
      <c r="F114" s="1"/>
      <c r="G114" s="1"/>
      <c r="H114" s="1"/>
      <c r="I114" s="1"/>
      <c r="J114" s="1"/>
      <c r="K114" s="1"/>
      <c r="L114" s="1"/>
      <c r="M114" s="1"/>
      <c r="N114" s="1"/>
      <c r="O114" s="1"/>
      <c r="P114" s="1"/>
      <c r="Q114" s="1"/>
      <c r="R114" s="1"/>
      <c r="S114" s="1"/>
      <c r="T114" s="1"/>
      <c r="U114" s="1"/>
      <c r="V114" s="1"/>
      <c r="W114" s="1"/>
      <c r="X114" s="1"/>
      <c r="Y114" s="1"/>
      <c r="Z114" s="1"/>
      <c r="AA114" s="1"/>
    </row>
  </sheetData>
  <mergeCells count="22">
    <mergeCell ref="C7:G7"/>
    <mergeCell ref="A97:I97"/>
    <mergeCell ref="I4:I6"/>
    <mergeCell ref="J4:J6"/>
    <mergeCell ref="N4:Y4"/>
    <mergeCell ref="H4:H6"/>
    <mergeCell ref="K4:K6"/>
    <mergeCell ref="L4:L6"/>
    <mergeCell ref="M4:M6"/>
    <mergeCell ref="Z4:Z6"/>
    <mergeCell ref="AA4:AA6"/>
    <mergeCell ref="N5:O5"/>
    <mergeCell ref="P5:Q5"/>
    <mergeCell ref="R5:S5"/>
    <mergeCell ref="T5:U5"/>
    <mergeCell ref="V5:W5"/>
    <mergeCell ref="X5:Y5"/>
    <mergeCell ref="A1:B1"/>
    <mergeCell ref="A2:B2"/>
    <mergeCell ref="A4:A6"/>
    <mergeCell ref="B4:B6"/>
    <mergeCell ref="C4:G6"/>
  </mergeCells>
  <pageMargins left="0.70866141732283472" right="0.70866141732283472" top="0.74803149606299213" bottom="0.74803149606299213" header="0.31496062992125984" footer="0.31496062992125984"/>
  <pageSetup orientation="landscape" horizontalDpi="360" verticalDpi="36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4</vt:i4>
      </vt:variant>
    </vt:vector>
  </HeadingPairs>
  <TitlesOfParts>
    <vt:vector size="10" baseType="lpstr">
      <vt:lpstr>TC-27 RENSTRA 2022-2026 renew</vt:lpstr>
      <vt:lpstr>TC-27 (Penyesuaian)</vt:lpstr>
      <vt:lpstr>TC-27 (KepMendagri 0505889)'21 </vt:lpstr>
      <vt:lpstr>REVEW</vt:lpstr>
      <vt:lpstr>Sheet3</vt:lpstr>
      <vt:lpstr>Sheet1</vt:lpstr>
      <vt:lpstr>'TC-27 (Penyesuaian)'!Print_Area</vt:lpstr>
      <vt:lpstr>'TC-27 RENSTRA 2022-2026 renew'!Print_Area</vt:lpstr>
      <vt:lpstr>'TC-27 (Penyesuaian)'!Print_Titles</vt:lpstr>
      <vt:lpstr>'TC-27 RENSTRA 2022-2026 renew'!Print_Titles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LENOVO</cp:lastModifiedBy>
  <cp:lastPrinted>2022-01-28T02:27:46Z</cp:lastPrinted>
  <dcterms:created xsi:type="dcterms:W3CDTF">2020-12-21T00:56:09Z</dcterms:created>
  <dcterms:modified xsi:type="dcterms:W3CDTF">2023-10-06T06:21:42Z</dcterms:modified>
</cp:coreProperties>
</file>